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3.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2184" windowHeight="9270" activeTab="2" firstSheet="2" tabRatio="806"/>
  </bookViews>
  <sheets>
    <sheet name="原表（各单位申报）" sheetId="1" state="hidden" r:id="rId1"/>
    <sheet name="附件1 汇总表" sheetId="8" r:id="rId2"/>
    <sheet name="附件2 三区一地公办" sheetId="6" r:id="rId3"/>
    <sheet name="附件3 三县一市及贵安新区定向" sheetId="9" r:id="rId4"/>
    <sheet name="附件4 三县一市面向全市招生" sheetId="10" r:id="rId5"/>
    <sheet name="附件5 六区统筹计划" sheetId="11" r:id="rId6"/>
    <sheet name="附件6  六区统筹计划 (白云区提升比例部分)" sheetId="12" r:id="rId7"/>
    <sheet name="附件7 中外合作学校或项目班" sheetId="5" r:id="rId8"/>
    <sheet name="附件8  民办学校" sheetId="4" r:id="rId9"/>
    <sheet name="附件9  三区一地外公办学校" sheetId="7" r:id="rId10"/>
    <sheet name="初中毕业生及中考报名数" sheetId="2" state="hidden" r:id="rId11"/>
    <sheet name="三区一地和花溪区" sheetId="3" state="hidden" r:id="rId12"/>
    <sheet name="附件10  贵安新区" sheetId="13" r:id="rId13"/>
  </sheets>
  <definedNames>
    <definedName name="_xlnm.Print_Titles" localSheetId="8">'附件8  民办学校'!$2:$5</definedName>
    <definedName name="_xlnm.Print_Titles" localSheetId="2">'附件2 三区一地公办'!$2:$7</definedName>
    <definedName name="_xlnm.Print_Titles" localSheetId="0">'原表（各单位申报）'!$1:$5</definedName>
    <definedName name="_xlnm.Print_Titles" localSheetId="9">'附件9  三区一地外公办学校'!$2:$6</definedName>
  </definedNames>
  <calcPr calcId="144525"/>
</workbook>
</file>

<file path=xl/sharedStrings.xml><?xml version="1.0" encoding="utf-8"?>
<sst xmlns="http://schemas.openxmlformats.org/spreadsheetml/2006/main" count="756" uniqueCount="311">
  <si>
    <t>2023年普通高中招生计划摸底统计表</t>
  </si>
  <si>
    <t>填报单位（盖章）：</t>
  </si>
  <si>
    <t>填报人：</t>
  </si>
  <si>
    <t>填报时间：2023年    月     日</t>
  </si>
  <si>
    <t>序号</t>
  </si>
  <si>
    <t>学校名称</t>
  </si>
  <si>
    <t>2023年招生计划数（人）</t>
  </si>
  <si>
    <t>备注</t>
  </si>
  <si>
    <t>总数</t>
  </si>
  <si>
    <t>项目计划特长生</t>
  </si>
  <si>
    <t>特色学校特长生</t>
  </si>
  <si>
    <t>体育</t>
  </si>
  <si>
    <t>艺术</t>
  </si>
  <si>
    <t>科技</t>
  </si>
  <si>
    <t>其他（须备注具体名称）</t>
  </si>
  <si>
    <t>贵阳市</t>
  </si>
  <si>
    <t>市直属</t>
  </si>
  <si>
    <t>贵阳市第一中学</t>
  </si>
  <si>
    <t>贵州中澳合作学校</t>
  </si>
  <si>
    <t>贵阳市第一中学中加合作班</t>
  </si>
  <si>
    <t>贵阳市第二中学</t>
  </si>
  <si>
    <t>贵阳市第二中学中加项目合作班</t>
  </si>
  <si>
    <t>贵阳实验三中</t>
  </si>
  <si>
    <t>含80市州生</t>
  </si>
  <si>
    <t>贵阳实验三中中外合作项目班</t>
  </si>
  <si>
    <t>贵阳市第五中学</t>
  </si>
  <si>
    <t>无</t>
  </si>
  <si>
    <t>贵阳市第八中学</t>
  </si>
  <si>
    <t>双师班50人</t>
  </si>
  <si>
    <t>贵阳市第九中学</t>
  </si>
  <si>
    <t>贵阳市第九中学中加合作项目班</t>
  </si>
  <si>
    <t>贵阳市民族中学</t>
  </si>
  <si>
    <t>计划自主招生招收民族民间文化艺术实验班1个班50人</t>
  </si>
  <si>
    <t>贵阳第十二中学</t>
  </si>
  <si>
    <t>中央民族大学附属中学贵阳学校</t>
  </si>
  <si>
    <t>含全省招生40名</t>
  </si>
  <si>
    <t>北京师范大学贵安新区附属学校</t>
  </si>
  <si>
    <t>贵阳140人，（数学强基35人），（物理强基35人），（三区一地70人），贵安100人</t>
  </si>
  <si>
    <t>小计</t>
  </si>
  <si>
    <t>省属</t>
  </si>
  <si>
    <t>贵州师范大学附属中学</t>
  </si>
  <si>
    <t>表中的艺术为教育厅批准招生的艺术班学生</t>
  </si>
  <si>
    <t>贵州省实验中学</t>
  </si>
  <si>
    <t>贵阳三区一地350人；省招90人；贵安150人；国际项目250</t>
  </si>
  <si>
    <t>贵州大学附属中学</t>
  </si>
  <si>
    <t>150面向全省自主招生</t>
  </si>
  <si>
    <t>云岩区</t>
  </si>
  <si>
    <t>贵阳市第十中学</t>
  </si>
  <si>
    <t>日语40 俄语40</t>
  </si>
  <si>
    <t>贵阳市恒升高级中学</t>
  </si>
  <si>
    <t>贵阳市盛世中学</t>
  </si>
  <si>
    <t>贵州师范大学附属云岩实验中学（筹）</t>
  </si>
  <si>
    <t>南明区</t>
  </si>
  <si>
    <t>贵阳市南明甲秀高级中学</t>
  </si>
  <si>
    <t>贵阳市正谊学校</t>
  </si>
  <si>
    <t>贵阳市华驿中学</t>
  </si>
  <si>
    <t>贵阳市育强中学</t>
  </si>
  <si>
    <t>贵阳市科华学校</t>
  </si>
  <si>
    <t>观山湖区</t>
  </si>
  <si>
    <t>贵阳市观山湖区第一高级中学</t>
  </si>
  <si>
    <t>面向全省，数学奥赛特色25人、面向全市足球特色30人、其中面向观山湖区的定向生150人，“春风班”30人，另申请增加贵阳市观山湖区林东中学200人招生计划（学籍）</t>
  </si>
  <si>
    <t>北京师范大学贵阳附属中学</t>
  </si>
  <si>
    <t>其中面向观山湖区的定向生150人，“春风班”30人</t>
  </si>
  <si>
    <t>贵阳市观山湖区第十一中学</t>
  </si>
  <si>
    <t>其中面向观山湖区的定向生200人</t>
  </si>
  <si>
    <t>贵阳市新世界学校</t>
  </si>
  <si>
    <t>贵阳市观山湖区普瑞学校</t>
  </si>
  <si>
    <t>贵阳市德华学校</t>
  </si>
  <si>
    <t>贵阳市东升学校</t>
  </si>
  <si>
    <t>花溪区</t>
  </si>
  <si>
    <t>贵阳市清华中学</t>
  </si>
  <si>
    <t>全省民族生80人，面向经开区50人</t>
  </si>
  <si>
    <t>贵阳市清华中学中加高中课程项目班</t>
  </si>
  <si>
    <t>贵阳市花溪区溪南高中</t>
  </si>
  <si>
    <t>面向三区一地150人，面向花溪区450人</t>
  </si>
  <si>
    <t>贵阳市第二十五中学</t>
  </si>
  <si>
    <t>面向花溪区50人</t>
  </si>
  <si>
    <t>贵阳市花溪品华学校</t>
  </si>
  <si>
    <t>贵阳新世纪实验中学</t>
  </si>
  <si>
    <t>贵阳市花溪区经开第一中学</t>
  </si>
  <si>
    <t>贵州省农业科学院附属中学</t>
  </si>
  <si>
    <t>贵阳市花溪第六中学
（贵安新区第三高级中学）</t>
  </si>
  <si>
    <t>贵安新区新艺学校</t>
  </si>
  <si>
    <t>白云区</t>
  </si>
  <si>
    <t>白云区第一高级中学</t>
  </si>
  <si>
    <t>白云区第二高级中学</t>
  </si>
  <si>
    <t>振兴班(第一批次)：42人(报考我校第一批次的学生)；住校班(2个班):100人(针对离我校比较远的学生)。</t>
  </si>
  <si>
    <t>华中师大一附中贵阳学校</t>
  </si>
  <si>
    <t>面向全省招生80人。</t>
  </si>
  <si>
    <t>贵阳市白云兴农中学</t>
  </si>
  <si>
    <t>面向贵阳市招生900人；面向全省招生300人。</t>
  </si>
  <si>
    <t>贵阳市云城中学</t>
  </si>
  <si>
    <t>贵阳市南湖实验中学</t>
  </si>
  <si>
    <t>贵阳海嘉学校</t>
  </si>
  <si>
    <t>计划招收4个班</t>
  </si>
  <si>
    <t>乌当区</t>
  </si>
  <si>
    <t>贵阳市乌当中学</t>
  </si>
  <si>
    <t>（田径7人、篮球8人）/（舞蹈3人、吹奏器乐7人）</t>
  </si>
  <si>
    <t>贵阳市乌当区第四中学</t>
  </si>
  <si>
    <t>贵阳乐湾国际实验学校</t>
  </si>
  <si>
    <t>英语留学方向特长生30人</t>
  </si>
  <si>
    <t>贵阳市为明高级中学</t>
  </si>
  <si>
    <t>贵阳市永胜学校</t>
  </si>
  <si>
    <t>修文县</t>
  </si>
  <si>
    <t>修文中学</t>
  </si>
  <si>
    <t>修文第一中学</t>
  </si>
  <si>
    <t>贵阳市修文县景阳中学</t>
  </si>
  <si>
    <t>北大新世纪贵阳实验学校</t>
  </si>
  <si>
    <t>开阳县</t>
  </si>
  <si>
    <t>开阳一中</t>
  </si>
  <si>
    <t>开阳三中</t>
  </si>
  <si>
    <t>贵阳市泽诚学校</t>
  </si>
  <si>
    <t>清镇市</t>
  </si>
  <si>
    <t>清镇市第一中学</t>
  </si>
  <si>
    <t>清镇市第四中学</t>
  </si>
  <si>
    <t>清镇市七砂中学</t>
  </si>
  <si>
    <t>贵阳清镇北大附属实验学校</t>
  </si>
  <si>
    <t>贵阳清镇市博雅实验学校</t>
  </si>
  <si>
    <t>贵阳传习中学</t>
  </si>
  <si>
    <t>贵阳市北大培文学校</t>
  </si>
  <si>
    <t>清镇养正学校</t>
  </si>
  <si>
    <t>息烽县</t>
  </si>
  <si>
    <t>息烽县第一中学</t>
  </si>
  <si>
    <t>息烽县乌江复旦学校</t>
  </si>
  <si>
    <t>贵阳市息烽永生中学</t>
  </si>
  <si>
    <r>
      <rPr>
        <sz val="12.0"/>
        <rFont val="仿宋_GB2312"/>
        <family val="3"/>
        <charset val="134"/>
      </rPr>
      <t xml:space="preserve">注：1.本表电子档和盖章扫描版请于2023年3月13日前报市教育局基教处（邮箱：gysjjc@126.com）；
</t>
    </r>
    <r>
      <rPr>
        <sz val="12.0"/>
        <rFont val="仿宋_GB2312"/>
        <family val="3"/>
        <charset val="134"/>
      </rPr>
      <t xml:space="preserve">    2.特色学校特长生仅限获得省教育厅批准的特色学校支持计划项目校或已经通过省级特色示范性高中第一次评估学校填报。
</t>
    </r>
    <r>
      <rPr>
        <sz val="12.0"/>
        <rFont val="仿宋_GB2312"/>
        <family val="3"/>
        <charset val="134"/>
      </rPr>
      <t xml:space="preserve">    3.学校项目计划特长生、特色学校特长生计划数含在总招生计划数内；其中项目计划特长生不能超过本校招生计划数的5%；
</t>
    </r>
    <r>
      <rPr>
        <sz val="12.0"/>
        <rFont val="仿宋_GB2312"/>
        <family val="3"/>
        <charset val="134"/>
      </rPr>
      <t xml:space="preserve">    4.拟招收特长生学校，请同步报送本校特长生招生方案至报基础教育处。
</t>
    </r>
    <r>
      <rPr>
        <sz val="12.0"/>
        <rFont val="仿宋_GB2312"/>
        <family val="3"/>
        <charset val="134"/>
      </rPr>
      <t xml:space="preserve">    5.联系方式：刘双琼，87987210；
</t>
    </r>
    <r>
      <rPr>
        <sz val="12.0"/>
        <rFont val="仿宋_GB2312"/>
        <family val="3"/>
        <charset val="134"/>
      </rPr>
      <t xml:space="preserve">    6.请各区（市、县）教育局汇总本辖区内各学校计划后统一报送；市直属学校、师大附中、省实验中学、贵大附中盖章后直接报送。</t>
    </r>
    <phoneticPr fontId="0" type="noConversion"/>
  </si>
  <si>
    <t>附件1：</t>
  </si>
  <si>
    <t>贵阳市2023年普通高中招生计划</t>
  </si>
  <si>
    <t xml:space="preserve">              单位：人</t>
  </si>
  <si>
    <t>区（市、县）</t>
  </si>
  <si>
    <t>2023年高中招生数</t>
  </si>
  <si>
    <t>“三区一地”所有高中</t>
  </si>
  <si>
    <t>公办普通高中学校计划11010人，民办普通高中学校计划2720人，中外合作项目班计划1870人。</t>
  </si>
  <si>
    <t>公办普通高中学校计划1650人，民办普通高中学校计划280人，中外合作项目班计划200人。</t>
  </si>
  <si>
    <t>公办普通高中学校计划1010人，民办普通高中学校计划1240人。</t>
  </si>
  <si>
    <t>公办普通高中学校计划1350人，民办普通高中学校计划2150人。</t>
  </si>
  <si>
    <t>公办普通高中学校计划3050人，民办普通高中学校计划1810人。</t>
  </si>
  <si>
    <t>公办普通高中学校计划1400人，民办普通高中学校计划350人。</t>
  </si>
  <si>
    <t>公办普通高中学校计划2100人，民办普通高中学校计划200人。</t>
  </si>
  <si>
    <t>公办普通高中学校计划1550人，民办普通高中学校计划150人。</t>
  </si>
  <si>
    <t>贵安新区</t>
  </si>
  <si>
    <t>公办普通高中学校计划1100人，民办普通高中学校计划200人。</t>
  </si>
  <si>
    <t>合计</t>
  </si>
  <si>
    <t>附件2：</t>
  </si>
  <si>
    <r>
      <rPr>
        <sz val="16.0"/>
        <rFont val="方正小标宋简体"/>
        <charset val="134"/>
      </rPr>
      <t>贵阳市2023年</t>
    </r>
    <r>
      <rPr>
        <sz val="16.0"/>
        <rFont val="方正小标宋简体"/>
        <charset val="134"/>
      </rPr>
      <t>“三区一地”公办普通高中招生计划</t>
    </r>
    <phoneticPr fontId="0" type="noConversion"/>
  </si>
  <si>
    <r>
      <rPr>
        <sz val="12.0"/>
        <rFont val="文泉驿微米黑"/>
        <charset val="134"/>
      </rPr>
      <t>单位</t>
    </r>
    <r>
      <rPr>
        <sz val="12.0"/>
        <rFont val="文泉驿微米黑"/>
        <charset val="134"/>
      </rPr>
      <t>：人</t>
    </r>
    <phoneticPr fontId="0" type="noConversion"/>
  </si>
  <si>
    <t>学校所在批次</t>
  </si>
  <si>
    <t>面向本区域招生计划</t>
  </si>
  <si>
    <t>面向全省招生</t>
  </si>
  <si>
    <t>总班级数</t>
  </si>
  <si>
    <t>总招生人数</t>
  </si>
  <si>
    <t>招生人数</t>
  </si>
  <si>
    <t>配额生</t>
  </si>
  <si>
    <t>统招生</t>
  </si>
  <si>
    <t>三区一地配额生</t>
  </si>
  <si>
    <t>定向生</t>
  </si>
  <si>
    <t>三区一地统招生</t>
  </si>
  <si>
    <t>六区统筹（面向除学校所在招生区域外的另外3个招生区域招生）</t>
  </si>
  <si>
    <t>面向白云区统筹计划（白云区增加30%统筹）</t>
  </si>
  <si>
    <t>双师班</t>
  </si>
  <si>
    <t>特长生</t>
  </si>
  <si>
    <t>其他</t>
  </si>
  <si>
    <t>三县一市及贵安新区定向</t>
  </si>
  <si>
    <t>区内定向</t>
  </si>
  <si>
    <t>体育类</t>
  </si>
  <si>
    <t>艺术类</t>
  </si>
  <si>
    <t>科创类</t>
  </si>
  <si>
    <t>第一批次</t>
  </si>
  <si>
    <t>提前批次自主招收学科拔尖创新人才培养项目50人。</t>
  </si>
  <si>
    <t>提前批次面向“三区一地”招收双师班50人。</t>
  </si>
  <si>
    <t>贵阳市第三实验中学</t>
  </si>
  <si>
    <t>提前批次自主招收学科拔尖创新人才培养项目30人。</t>
  </si>
  <si>
    <t>贵阳市第六中学</t>
  </si>
  <si>
    <r>
      <rPr>
        <sz val="10.0"/>
        <rFont val="楷体_GB2312"/>
        <family val="3"/>
        <charset val="134"/>
      </rPr>
      <t>总计划550人，面向</t>
    </r>
    <r>
      <rPr>
        <sz val="10.0"/>
        <rFont val="楷体_GB2312"/>
        <family val="3"/>
        <charset val="134"/>
      </rPr>
      <t>“三区一地”</t>
    </r>
    <r>
      <rPr>
        <sz val="10.0"/>
        <rFont val="楷体_GB2312"/>
        <family val="3"/>
        <charset val="134"/>
      </rPr>
      <t>网招500人，面向白云区网招50人。提前批次面向贵阳市招收交响乐器乐特长生30人，提前批次面向</t>
    </r>
    <r>
      <rPr>
        <sz val="10.0"/>
        <rFont val="楷体_GB2312"/>
        <family val="3"/>
        <charset val="134"/>
      </rPr>
      <t>“三区一地”招收双师班50人。</t>
    </r>
    <phoneticPr fontId="0" type="noConversion"/>
  </si>
  <si>
    <t>面向贵阳市招收小语种（日语）100人。</t>
  </si>
  <si>
    <t>贵阳雅礼高级中学(贵阳市第九中学）</t>
  </si>
  <si>
    <t>270名统招生面向全市招生，其中提前批次面向贵阳市招收雅礼实验班160人。</t>
  </si>
  <si>
    <t>长郡贵阳高级中学（贵阳市民族中学）</t>
  </si>
  <si>
    <t xml:space="preserve"> </t>
  </si>
  <si>
    <t>290名统招生面向全市招生，其中提前批次面向贵阳市招收长郡实验班160人。</t>
  </si>
  <si>
    <r>
      <rPr>
        <sz val="10.0"/>
        <rFont val="仿宋_GB2312"/>
        <family val="3"/>
        <charset val="134"/>
      </rPr>
      <t>待省教育厅批准面向全省招生130人（其中艺术特长生30人），提前批次面向贵阳市招收艺术特长生120人，</t>
    </r>
    <r>
      <rPr>
        <sz val="10.0"/>
        <rFont val="仿宋_GB2312"/>
        <family val="3"/>
        <charset val="134"/>
      </rPr>
      <t>提前批次面向“三区一地”招收双师班50人。</t>
    </r>
    <phoneticPr fontId="0" type="noConversion"/>
  </si>
  <si>
    <t>待省教育厅批准面向全省招收90人，提前批次面向“三区一地”招收双师班50人。</t>
  </si>
  <si>
    <r>
      <rPr>
        <sz val="10.0"/>
        <rFont val="仿宋_GB2312"/>
        <family val="3"/>
        <charset val="134"/>
      </rPr>
      <t>总计划550人，面向</t>
    </r>
    <r>
      <rPr>
        <sz val="10.0"/>
        <rFont val="仿宋_GB2312"/>
        <family val="3"/>
        <charset val="134"/>
      </rPr>
      <t>“三区一地”</t>
    </r>
    <r>
      <rPr>
        <sz val="10.0"/>
        <rFont val="仿宋_GB2312"/>
        <family val="3"/>
        <charset val="134"/>
      </rPr>
      <t>招生500人，面向花溪区招生50人。</t>
    </r>
    <phoneticPr fontId="0" type="noConversion"/>
  </si>
  <si>
    <t>第二批次</t>
  </si>
  <si>
    <t>北京161中学贵阳分校（溪南高中）</t>
  </si>
  <si>
    <r>
      <rPr>
        <sz val="10.0"/>
        <rFont val="仿宋_GB2312"/>
        <family val="3"/>
        <charset val="134"/>
      </rPr>
      <t>总计划550人，面向</t>
    </r>
    <r>
      <rPr>
        <sz val="10.0"/>
        <rFont val="仿宋_GB2312"/>
        <family val="3"/>
        <charset val="134"/>
      </rPr>
      <t>“三区一地”</t>
    </r>
    <r>
      <rPr>
        <sz val="10.0"/>
        <rFont val="仿宋_GB2312"/>
        <family val="3"/>
        <charset val="134"/>
      </rPr>
      <t>网招200人，面向花溪网招350人。</t>
    </r>
    <phoneticPr fontId="0" type="noConversion"/>
  </si>
  <si>
    <r>
      <rPr>
        <sz val="10.0"/>
        <rFont val="仿宋_GB2312"/>
        <family val="3"/>
        <charset val="134"/>
      </rPr>
      <t>总计划400人。待省厅批准面向全省招生40人，面向</t>
    </r>
    <r>
      <rPr>
        <sz val="10.0"/>
        <rFont val="仿宋_GB2312"/>
        <family val="3"/>
        <charset val="134"/>
      </rPr>
      <t>“三区一地”网</t>
    </r>
    <r>
      <rPr>
        <sz val="10.0"/>
        <rFont val="仿宋_GB2312"/>
        <family val="3"/>
        <charset val="134"/>
      </rPr>
      <t>招300人，面向乌当区网招60人。提前批次面向“三区一地”招收双师班50人。</t>
    </r>
    <phoneticPr fontId="0" type="noConversion"/>
  </si>
  <si>
    <t>总计划600人，定向观山湖区招生150人，春风班30人。</t>
  </si>
  <si>
    <t>总计划600人，定向观山湖区招生150人，春风班30人，面向贵阳市招收足球特长生30人。</t>
  </si>
  <si>
    <r>
      <rPr>
        <sz val="10.0"/>
        <rFont val="仿宋_GB2312"/>
        <family val="3"/>
        <charset val="134"/>
      </rPr>
      <t>总计划500人。待省教育厅批准面向全省招生200人，面向花溪招生150人，面向</t>
    </r>
    <r>
      <rPr>
        <sz val="10.0"/>
        <rFont val="仿宋_GB2312"/>
        <family val="3"/>
        <charset val="134"/>
      </rPr>
      <t>“三区一地”</t>
    </r>
    <r>
      <rPr>
        <sz val="10.0"/>
        <rFont val="仿宋_GB2312"/>
        <family val="3"/>
        <charset val="134"/>
      </rPr>
      <t>招生150人。</t>
    </r>
    <phoneticPr fontId="0" type="noConversion"/>
  </si>
  <si>
    <t>面向贵阳市招收艺术类特色学校特长生120人。</t>
  </si>
  <si>
    <r>
      <rPr>
        <sz val="10.0"/>
        <rFont val="仿宋_GB2312"/>
        <family val="3"/>
        <charset val="134"/>
      </rPr>
      <t>面向</t>
    </r>
    <r>
      <rPr>
        <sz val="10.0"/>
        <rFont val="仿宋_GB2312"/>
        <family val="3"/>
        <charset val="134"/>
      </rPr>
      <t>“三区一地”招收小语种日语40人，俄语40人。</t>
    </r>
    <phoneticPr fontId="0" type="noConversion"/>
  </si>
  <si>
    <t>贵阳市第十二中学</t>
  </si>
  <si>
    <t>面向贵阳市招收艺术类特色学校特长生200人。</t>
  </si>
  <si>
    <t>总计划850人，面向原小河片区招生50人，面向花溪招生800人。</t>
  </si>
  <si>
    <r>
      <rPr>
        <sz val="10.0"/>
        <rFont val="仿宋_GB2312"/>
        <family val="3"/>
        <charset val="134"/>
      </rPr>
      <t>总计划350人，面向</t>
    </r>
    <r>
      <rPr>
        <sz val="10.0"/>
        <rFont val="仿宋_GB2312"/>
        <family val="3"/>
        <charset val="134"/>
      </rPr>
      <t>“三区一地”</t>
    </r>
    <r>
      <rPr>
        <sz val="10.0"/>
        <rFont val="仿宋_GB2312"/>
        <family val="3"/>
        <charset val="134"/>
      </rPr>
      <t>网招150人，面向贵阳市自主招生100人，面向花溪网招100人。</t>
    </r>
    <phoneticPr fontId="0" type="noConversion"/>
  </si>
  <si>
    <t>观山湖区第十一中学</t>
  </si>
  <si>
    <t>总计划400人，定向观山湖区招生150人，面向“三区一地”网招250人。</t>
  </si>
  <si>
    <t>贵州师范大学云岩实验中学</t>
  </si>
  <si>
    <t>面向贵阳市自主招生50人。</t>
  </si>
  <si>
    <r>
      <rPr>
        <sz val="10.0"/>
        <rFont val="仿宋_GB2312"/>
        <family val="3"/>
        <charset val="134"/>
      </rPr>
      <t>总计划200人，面向</t>
    </r>
    <r>
      <rPr>
        <sz val="10.0"/>
        <rFont val="仿宋_GB2312"/>
        <family val="3"/>
        <charset val="134"/>
      </rPr>
      <t>“三区一地”</t>
    </r>
    <r>
      <rPr>
        <sz val="10.0"/>
        <rFont val="仿宋_GB2312"/>
        <family val="3"/>
        <charset val="134"/>
      </rPr>
      <t>网招100人，面向花溪100人。</t>
    </r>
    <phoneticPr fontId="0" type="noConversion"/>
  </si>
  <si>
    <t>附件3：</t>
  </si>
  <si>
    <r>
      <rPr>
        <sz val="14.0"/>
        <rFont val="方正小标宋简体"/>
        <charset val="134"/>
      </rPr>
      <t>贵阳市</t>
    </r>
    <r>
      <rPr>
        <sz val="14.0"/>
        <rFont val="方正小标宋简体"/>
        <charset val="134"/>
      </rPr>
      <t>2023</t>
    </r>
    <r>
      <rPr>
        <sz val="14.0"/>
        <rFont val="方正小标宋简体"/>
        <charset val="134"/>
      </rPr>
      <t>年</t>
    </r>
    <r>
      <rPr>
        <sz val="14.0"/>
        <rFont val="方正小标宋简体"/>
        <charset val="134"/>
      </rPr>
      <t xml:space="preserve">“三区一地”省级一类示范型普通高中学校面向三县一市
</t>
    </r>
    <r>
      <rPr>
        <sz val="14.0"/>
        <rFont val="方正小标宋简体"/>
        <charset val="134"/>
      </rPr>
      <t>及贵安新区定向生计划</t>
    </r>
    <phoneticPr fontId="0" type="noConversion"/>
  </si>
  <si>
    <t>单位：人</t>
  </si>
  <si>
    <t>示范性高中学校</t>
  </si>
  <si>
    <t>附件4：</t>
  </si>
  <si>
    <r>
      <rPr>
        <sz val="14.0"/>
        <rFont val="方正小标宋简体"/>
        <charset val="134"/>
      </rPr>
      <t xml:space="preserve">贵阳市2023年三县一市省级示范性普通高中学校面向全市
</t>
    </r>
    <r>
      <rPr>
        <sz val="14.0"/>
        <rFont val="方正小标宋简体"/>
        <charset val="134"/>
      </rPr>
      <t>招生计划</t>
    </r>
    <phoneticPr fontId="0" type="noConversion"/>
  </si>
  <si>
    <t>区（市、县）示范性高中学校</t>
  </si>
  <si>
    <t>面向全市招生数</t>
  </si>
  <si>
    <t>开阳县第一中学</t>
  </si>
  <si>
    <t>附件5：</t>
  </si>
  <si>
    <t>贵阳市2023年“六区统筹”招生计划分配表</t>
  </si>
  <si>
    <t>区域</t>
  </si>
  <si>
    <t>面向另外三个招生区域计划数</t>
  </si>
  <si>
    <t>面向白云区计划数</t>
  </si>
  <si>
    <t>面向乌当区计划数</t>
  </si>
  <si>
    <t>面向花溪区计划数</t>
  </si>
  <si>
    <t>三区一地</t>
  </si>
  <si>
    <t>北京师范大学附属贵阳中学</t>
  </si>
  <si>
    <t>观山湖区第一高级中学</t>
  </si>
  <si>
    <t>附件6：</t>
  </si>
  <si>
    <r>
      <rPr>
        <sz val="16.0"/>
        <rFont val="方正小标宋简体"/>
        <charset val="134"/>
      </rPr>
      <t xml:space="preserve">贵阳市2023年“六区统筹”（白云区增加比例部分）
</t>
    </r>
    <r>
      <rPr>
        <sz val="16.0"/>
        <rFont val="方正小标宋简体"/>
        <charset val="134"/>
      </rPr>
      <t>招生计划分配表</t>
    </r>
    <phoneticPr fontId="0" type="noConversion"/>
  </si>
  <si>
    <r>
      <rPr>
        <sz val="12.0"/>
        <rFont val="文泉驿微米黑"/>
        <charset val="134"/>
      </rPr>
      <t>面向</t>
    </r>
    <r>
      <rPr>
        <sz val="12.0"/>
        <rFont val="文泉驿微米黑"/>
        <charset val="134"/>
      </rPr>
      <t>“三区一地”统筹</t>
    </r>
    <r>
      <rPr>
        <sz val="12.0"/>
        <rFont val="文泉驿微米黑"/>
        <charset val="134"/>
      </rPr>
      <t>计划数</t>
    </r>
    <phoneticPr fontId="0" type="noConversion"/>
  </si>
  <si>
    <t>附件7：</t>
  </si>
  <si>
    <t>贵阳市2023年国际学校和中外合作项目班招生计划</t>
  </si>
  <si>
    <t>区县</t>
  </si>
  <si>
    <t>招生总人数</t>
  </si>
  <si>
    <t>招生批次</t>
  </si>
  <si>
    <t>各批次招生计划</t>
  </si>
  <si>
    <t>招生范围</t>
  </si>
  <si>
    <t>中加合作班</t>
  </si>
  <si>
    <t>英语成绩不低于96分（含听说）</t>
  </si>
  <si>
    <t>贵州省</t>
  </si>
  <si>
    <t>待省教育厅批准</t>
  </si>
  <si>
    <t>中外合作班</t>
  </si>
  <si>
    <t>提前批次</t>
  </si>
  <si>
    <t>中外课程衔接实验班</t>
  </si>
  <si>
    <t>贵阳雅礼高级中学（贵阳市第九中学）</t>
  </si>
  <si>
    <t>中加国际项目班</t>
  </si>
  <si>
    <t>中美国际高中项目班</t>
  </si>
  <si>
    <t>中英国际高中项目班</t>
  </si>
  <si>
    <t>中加国际高中项目班</t>
  </si>
  <si>
    <t>国际高中项目班</t>
  </si>
  <si>
    <t>须参加学校组织的专业测试</t>
  </si>
  <si>
    <t>贵州中加国际学校</t>
  </si>
  <si>
    <t>中加高中课程项目班</t>
  </si>
  <si>
    <t>附件8：</t>
  </si>
  <si>
    <t>贵阳市2023年民办普通高中招生计划</t>
  </si>
  <si>
    <t>各批次计划数</t>
  </si>
  <si>
    <t>第三批次</t>
  </si>
  <si>
    <t>贵阳市普瑞学校</t>
  </si>
  <si>
    <t>面向贵安自主招生100人</t>
  </si>
  <si>
    <t>自主招生</t>
  </si>
  <si>
    <t>贵阳市华师一学校</t>
  </si>
  <si>
    <t>贵阳市培文学校</t>
  </si>
  <si>
    <t>贵阳市清镇养正学校</t>
  </si>
  <si>
    <t>贵阳泽诚学校</t>
  </si>
  <si>
    <t>附件9：</t>
  </si>
  <si>
    <r>
      <rPr>
        <sz val="16.0"/>
        <rFont val="方正小标宋简体"/>
        <charset val="134"/>
      </rPr>
      <t>贵阳市2023年</t>
    </r>
    <r>
      <rPr>
        <sz val="16.0"/>
        <rFont val="方正小标宋简体"/>
        <charset val="134"/>
      </rPr>
      <t>“三区一地”外各区（市、县）公办普通高中招生计划</t>
    </r>
    <phoneticPr fontId="0" type="noConversion"/>
  </si>
  <si>
    <t>总计划</t>
  </si>
  <si>
    <t>所在批次</t>
  </si>
  <si>
    <t>本区配额生</t>
  </si>
  <si>
    <t>全市（除本区、市、县）定向生</t>
  </si>
  <si>
    <t>本区（市、县）统招生</t>
  </si>
  <si>
    <t>六区统筹定向（面向除学校所在招生区域外的另外3个招生区域招生）</t>
  </si>
  <si>
    <t>总计划850人，面向原小河片区招生50人，面向花溪招生800人</t>
  </si>
  <si>
    <r>
      <rPr>
        <sz val="10.0"/>
        <rFont val="仿宋_GB2312"/>
        <family val="3"/>
        <charset val="134"/>
      </rPr>
      <t>总计划550人，面向</t>
    </r>
    <r>
      <rPr>
        <sz val="10.0"/>
        <rFont val="仿宋_GB2312"/>
        <family val="3"/>
        <charset val="134"/>
      </rPr>
      <t>“三区一地”</t>
    </r>
    <r>
      <rPr>
        <sz val="10.0"/>
        <rFont val="仿宋_GB2312"/>
        <family val="3"/>
        <charset val="134"/>
      </rPr>
      <t>网招200人；面向花溪网招350人。</t>
    </r>
    <phoneticPr fontId="0" type="noConversion"/>
  </si>
  <si>
    <r>
      <rPr>
        <sz val="10.0"/>
        <rFont val="仿宋_GB2312"/>
        <family val="3"/>
        <charset val="134"/>
      </rPr>
      <t>总计划550人，面向</t>
    </r>
    <r>
      <rPr>
        <sz val="10.0"/>
        <rFont val="仿宋_GB2312"/>
        <family val="3"/>
        <charset val="134"/>
      </rPr>
      <t>“三区一地”</t>
    </r>
    <r>
      <rPr>
        <sz val="10.0"/>
        <rFont val="仿宋_GB2312"/>
        <family val="3"/>
        <charset val="134"/>
      </rPr>
      <t>网招500人，面向花溪网招50人。</t>
    </r>
    <phoneticPr fontId="0" type="noConversion"/>
  </si>
  <si>
    <t>总计划500人，经省教育厅批准面向全省招生200人，面向花溪网招150人，面向“三区一地”网招150人。</t>
  </si>
  <si>
    <r>
      <rPr>
        <sz val="10.0"/>
        <rFont val="仿宋_GB2312"/>
        <family val="3"/>
        <charset val="134"/>
      </rPr>
      <t>总计划350人，面向</t>
    </r>
    <r>
      <rPr>
        <sz val="10.0"/>
        <rFont val="仿宋_GB2312"/>
        <family val="3"/>
        <charset val="134"/>
      </rPr>
      <t>“三区一地”</t>
    </r>
    <r>
      <rPr>
        <sz val="10.0"/>
        <rFont val="仿宋_GB2312"/>
        <family val="3"/>
        <charset val="134"/>
      </rPr>
      <t>网招150人，面向贵阳市自主招生100人，面向花溪网招100人。</t>
    </r>
    <phoneticPr fontId="0" type="noConversion"/>
  </si>
  <si>
    <r>
      <rPr>
        <sz val="10.0"/>
        <rFont val="仿宋_GB2312"/>
        <family val="3"/>
        <charset val="134"/>
      </rPr>
      <t>总计划200人，面向</t>
    </r>
    <r>
      <rPr>
        <sz val="10.0"/>
        <rFont val="仿宋_GB2312"/>
        <family val="3"/>
        <charset val="134"/>
      </rPr>
      <t>“三区一地”</t>
    </r>
    <r>
      <rPr>
        <sz val="10.0"/>
        <rFont val="仿宋_GB2312"/>
        <family val="3"/>
        <charset val="134"/>
      </rPr>
      <t>网招100人，面向花溪网招100人。</t>
    </r>
    <phoneticPr fontId="0" type="noConversion"/>
  </si>
  <si>
    <t>贵安新区第三高级中学</t>
  </si>
  <si>
    <r>
      <rPr>
        <sz val="10.0"/>
        <rFont val="仿宋_GB2312"/>
        <family val="3"/>
        <charset val="134"/>
      </rPr>
      <t>总计划400人，待省厅批准面向全省招生40人，面向</t>
    </r>
    <r>
      <rPr>
        <sz val="10.0"/>
        <rFont val="仿宋_GB2312"/>
        <family val="3"/>
        <charset val="134"/>
      </rPr>
      <t>“三区一地”</t>
    </r>
    <r>
      <rPr>
        <sz val="10.0"/>
        <rFont val="仿宋_GB2312"/>
        <family val="3"/>
        <charset val="134"/>
      </rPr>
      <t>网招300人，面向乌当区网招60人。</t>
    </r>
    <phoneticPr fontId="0" type="noConversion"/>
  </si>
  <si>
    <r>
      <rPr>
        <sz val="10.0"/>
        <rFont val="仿宋_GB2312"/>
        <family val="3"/>
        <charset val="134"/>
      </rPr>
      <t>六区统筹定向计划中105人，只与</t>
    </r>
    <r>
      <rPr>
        <sz val="10.0"/>
        <rFont val="仿宋_GB2312"/>
        <family val="3"/>
        <charset val="134"/>
      </rPr>
      <t>“三区一地”</t>
    </r>
    <r>
      <rPr>
        <sz val="10.0"/>
        <rFont val="仿宋_GB2312"/>
        <family val="3"/>
        <charset val="134"/>
      </rPr>
      <t>部分省级二类示范性高中统筹；另外105人与除学校所在招生区域外的另外3个招生区域招生进行统筹。</t>
    </r>
    <phoneticPr fontId="0" type="noConversion"/>
  </si>
  <si>
    <t>修文县第一中学</t>
  </si>
  <si>
    <t>提前批次面向修文县招收传统文化特长生100人。</t>
  </si>
  <si>
    <t>开阳县第三中学</t>
  </si>
  <si>
    <t>提前批次面向开阳县招收信息技术特长生40人。</t>
  </si>
  <si>
    <t>各区市县2023年初中毕业生及报考人数统计表</t>
  </si>
  <si>
    <t>初中毕业生人数</t>
  </si>
  <si>
    <t>中考报名人数</t>
  </si>
  <si>
    <t>2023年申报高中招生计划数</t>
  </si>
  <si>
    <r>
      <rPr>
        <sz val="12.0"/>
        <rFont val="文泉驿微米黑"/>
        <charset val="134"/>
      </rPr>
      <t xml:space="preserve">招生计划数
</t>
    </r>
    <r>
      <rPr>
        <sz val="12.0"/>
        <rFont val="文泉驿微米黑"/>
        <charset val="134"/>
      </rPr>
      <t>占比（中考报名人数）</t>
    </r>
    <phoneticPr fontId="0" type="noConversion"/>
  </si>
  <si>
    <r>
      <rPr>
        <sz val="12.0"/>
        <rFont val="文泉驿微米黑"/>
        <charset val="134"/>
      </rPr>
      <t xml:space="preserve">招生计划数
</t>
    </r>
    <r>
      <rPr>
        <sz val="12.0"/>
        <rFont val="文泉驿微米黑"/>
        <charset val="134"/>
      </rPr>
      <t>占比（初中毕业生数）</t>
    </r>
    <phoneticPr fontId="0" type="noConversion"/>
  </si>
  <si>
    <t>2022年下达招生计划数</t>
  </si>
  <si>
    <t>公办</t>
  </si>
  <si>
    <t>民办</t>
  </si>
  <si>
    <r>
      <rPr>
        <sz val="10.0"/>
        <rFont val="宋体"/>
        <charset val="134"/>
      </rPr>
      <t>小</t>
    </r>
    <r>
      <rPr>
        <sz val="12.0"/>
        <rFont val="文泉驿微米黑"/>
        <charset val="134"/>
      </rPr>
      <t>计</t>
    </r>
    <phoneticPr fontId="0" type="noConversion"/>
  </si>
  <si>
    <t>2022届中考报名人数</t>
  </si>
  <si>
    <t>2023届中考报名人数</t>
  </si>
  <si>
    <t>2023届中考报名人数减2022届报考人数之差</t>
  </si>
  <si>
    <t>2023届中考报名人数*2022年计划数与报名数占比</t>
  </si>
  <si>
    <t>2022年各区域分公办民办学校占比情况统计</t>
  </si>
  <si>
    <t>2023年同比例下达招生计划数</t>
  </si>
  <si>
    <t>中外合作办学</t>
  </si>
  <si>
    <t>计划数与报名人数占比</t>
  </si>
  <si>
    <t>公办学校计划数</t>
  </si>
  <si>
    <t>学籍注册数</t>
  </si>
  <si>
    <t>公办学校占本区域总计划比</t>
  </si>
  <si>
    <t>民办学校计划数</t>
  </si>
  <si>
    <t>民办学校占本区域总计划比</t>
  </si>
  <si>
    <t>中外合作办学注册学籍数</t>
  </si>
  <si>
    <t>总学籍注册数</t>
  </si>
  <si>
    <r>
      <rPr>
        <sz val="10.0"/>
        <rFont val="宋体"/>
        <charset val="134"/>
      </rPr>
      <t>小</t>
    </r>
    <r>
      <rPr>
        <sz val="12.0"/>
        <rFont val="文泉驿微米黑"/>
        <charset val="134"/>
      </rPr>
      <t>计</t>
    </r>
    <phoneticPr fontId="0" type="noConversion"/>
  </si>
  <si>
    <t>小河片区</t>
  </si>
  <si>
    <t>附件10：</t>
  </si>
  <si>
    <t>贵安新区2023年普通高中招生计划数</t>
  </si>
  <si>
    <t>学校</t>
  </si>
  <si>
    <t>下达计划数</t>
  </si>
  <si>
    <t>贵州师范大学贵安附属高中</t>
  </si>
  <si>
    <t>贵安新区实验中学</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</si>
</sst>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0%"/>
    <numFmt numFmtId="177" formatCode="0_);[Red](0)"/>
    <numFmt numFmtId="178" formatCode="0_ "/>
    <numFmt numFmtId="179" formatCode="@"/>
    <numFmt numFmtId="180" formatCode="_ ¥* #,##0_ ;_ ¥* -#,##0_ ;_ ¥* &quot;-&quot;_ ;_ @_ "/>
    <numFmt numFmtId="181" formatCode="_ &quot;¥&quot;* #,##0.00_ ;_ &quot;¥&quot;* \-#,##0.00_ ;_ &quot;¥&quot;* &quot;-&quot;??_ ;_ @_ "/>
    <numFmt numFmtId="182" formatCode="_ * #,##0_ ;_ * -#,##0_ ;_ * &quot;-&quot;_ ;_ @_ "/>
    <numFmt numFmtId="183" formatCode="_ * #,##0.00_ ;_ * -#,##0.00_ ;_ * &quot;-&quot;??_ ;_ @_ "/>
    <numFmt numFmtId="184" formatCode="0%"/>
    <numFmt numFmtId="185" formatCode="0.00_ "/>
    <numFmt numFmtId="186" formatCode="0;[Red]0"/>
    <numFmt numFmtId="187" formatCode="_ &quot;¥&quot;* #,##0_ ;_ &quot;¥&quot;* \-#,##0_ ;_ &quot;¥&quot;* &quot;-&quot;_ ;_ @_ "/>
    <numFmt numFmtId="188" formatCode="_ * #,##0_ ;_ * -#,##0_ ;_ * &quot;-&quot;_ ;_ @_ "/>
  </numFmts>
  <fonts count="158" x14ac:knownFonts="158">
    <font>
      <sz val="12.0"/>
      <name val="文泉驿微米黑"/>
      <charset val="134"/>
    </font>
    <font>
      <sz val="12.0"/>
      <color rgb="FFFF0000"/>
      <name val="文泉驿微米黑"/>
      <charset val="134"/>
    </font>
    <font>
      <sz val="14.0"/>
      <name val="方正小标宋简体"/>
      <charset val="134"/>
    </font>
    <font>
      <sz val="12.0"/>
      <name val="黑体"/>
      <charset val="134"/>
    </font>
    <font>
      <sz val="11.0"/>
      <name val="仿宋_GB2312"/>
      <family val="3"/>
      <charset val="134"/>
    </font>
    <font>
      <sz val="12.0"/>
      <name val="仿宋_GB2312"/>
      <family val="3"/>
      <charset val="134"/>
    </font>
    <font>
      <sz val="14.0"/>
      <name val="仿宋_GB2312"/>
      <family val="3"/>
      <charset val="134"/>
    </font>
    <font>
      <sz val="12.0"/>
      <name val="文泉驿微米黑"/>
      <charset val="134"/>
      <b/>
    </font>
    <font>
      <sz val="16.0"/>
      <name val="方正小标宋简体"/>
      <charset val="134"/>
    </font>
    <font>
      <sz val="9.0"/>
      <name val="宋体"/>
      <charset val="134"/>
    </font>
    <font>
      <sz val="10.0"/>
      <name val="宋体"/>
      <charset val="134"/>
    </font>
    <font>
      <sz val="10.0"/>
      <color rgb="FFFF0000"/>
      <name val="宋体"/>
      <charset val="134"/>
    </font>
    <font>
      <sz val="10.0"/>
      <name val="仿宋_GB2312"/>
      <family val="3"/>
      <charset val="134"/>
    </font>
    <font>
      <sz val="9.0"/>
      <name val="仿宋_GB2312"/>
      <family val="3"/>
      <charset val="134"/>
    </font>
    <font>
      <sz val="11.0"/>
      <name val="宋体"/>
      <charset val="134"/>
      <b/>
    </font>
    <font>
      <sz val="11.0"/>
      <name val="宋体"/>
      <charset val="134"/>
    </font>
    <font>
      <sz val="12.0"/>
      <color rgb="FFFF0000"/>
      <name val="仿宋_GB2312"/>
      <family val="3"/>
      <charset val="134"/>
    </font>
    <font>
      <sz val="12.0"/>
      <name val="仿宋_GB2312"/>
      <family val="3"/>
      <charset val="134"/>
      <b/>
    </font>
    <font>
      <sz val="11.0"/>
      <name val="文泉驿微米黑"/>
      <charset val="134"/>
    </font>
    <font>
      <sz val="9.0"/>
      <color rgb="FFFF0000"/>
      <name val="宋体"/>
      <charset val="134"/>
    </font>
    <font>
      <sz val="11.0"/>
      <color rgb="FF000000"/>
      <name val="宋体"/>
      <charset val="134"/>
    </font>
    <font>
      <sz val="11.0"/>
      <color rgb="FF3F3F76"/>
      <name val="宋体"/>
      <charset val="134"/>
    </font>
    <font>
      <sz val="11.0"/>
      <color rgb="FF9C0006"/>
      <name val="宋体"/>
      <charset val="134"/>
    </font>
    <font>
      <sz val="11.0"/>
      <color rgb="FFFFFFFF"/>
      <name val="宋体"/>
      <charset val="134"/>
    </font>
    <font>
      <sz val="12.0"/>
      <color rgb="FF0000FF"/>
      <name val="文泉驿微米黑"/>
      <charset val="134"/>
      <u val="single"/>
    </font>
    <font>
      <sz val="11.0"/>
      <color rgb="FF800080"/>
      <name val="宋体"/>
      <charset val="134"/>
      <u val="single"/>
    </font>
    <font>
      <sz val="11.0"/>
      <color rgb="FF44546A"/>
      <name val="宋体"/>
      <charset val="134"/>
      <b/>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6500"/>
      <name val="宋体"/>
      <charset val="134"/>
    </font>
    <font>
      <sz val="12.0"/>
      <color rgb="FF9C0006"/>
      <name val="文泉驿正黑"/>
      <charset val="134"/>
    </font>
    <font>
      <sz val="12.0"/>
      <color rgb="FF006100"/>
      <name val="文泉驿正黑"/>
      <charset val="134"/>
    </font>
    <font>
      <sz val="12.0"/>
      <color rgb="FF9C6500"/>
      <name val="文泉驿正黑"/>
      <charset val="134"/>
    </font>
    <font>
      <sz val="12.0"/>
      <color rgb="FFFA7D00"/>
      <name val="文泉驿正黑"/>
      <charset val="134"/>
      <b/>
    </font>
    <font>
      <sz val="12.0"/>
      <color rgb="FFFFFFFF"/>
      <name val="文泉驿正黑"/>
      <charset val="134"/>
      <b/>
    </font>
    <font>
      <sz val="12.0"/>
      <color rgb="FF7F7F7F"/>
      <name val="文泉驿正黑"/>
      <charset val="134"/>
      <i/>
    </font>
    <font>
      <sz val="12.0"/>
      <color rgb="FFFF0000"/>
      <name val="文泉驿正黑"/>
      <charset val="134"/>
    </font>
    <font>
      <sz val="12.0"/>
      <color rgb="FFFA7D00"/>
      <name val="文泉驿正黑"/>
      <charset val="134"/>
    </font>
    <font>
      <sz val="12.0"/>
      <color rgb="FF3F3F3F"/>
      <name val="文泉驿正黑"/>
      <charset val="134"/>
      <b/>
    </font>
    <font>
      <sz val="12.0"/>
      <color rgb="FF3F3F76"/>
      <name val="文泉驿正黑"/>
      <charset val="134"/>
    </font>
    <font>
      <sz val="18.0"/>
      <color rgb="FF1F497D"/>
      <name val="文泉驿正黑"/>
      <charset val="134"/>
    </font>
    <font>
      <sz val="15.0"/>
      <color rgb="FF1F497D"/>
      <name val="文泉驿正黑"/>
      <charset val="134"/>
      <b/>
    </font>
    <font>
      <sz val="13.0"/>
      <color rgb="FF1F497D"/>
      <name val="文泉驿正黑"/>
      <charset val="134"/>
      <b/>
    </font>
    <font>
      <sz val="11.0"/>
      <color rgb="FF1F497D"/>
      <name val="文泉驿正黑"/>
      <charset val="134"/>
      <b/>
    </font>
    <font>
      <sz val="12.0"/>
      <color rgb="FF000000"/>
      <name val="文泉驿正黑"/>
      <charset val="134"/>
      <b/>
    </font>
    <font>
      <sz val="12.0"/>
      <color rgb="FF000000"/>
      <name val="文泉驿正黑"/>
      <charset val="134"/>
    </font>
    <font>
      <sz val="12.0"/>
      <color rgb="FFFFFFFF"/>
      <name val="文泉驿正黑"/>
      <charset val="134"/>
    </font>
    <font>
      <sz val="11.0"/>
      <color rgb="FFFF0000"/>
      <name val="仿宋_GB2312"/>
      <family val="3"/>
      <charset val="134"/>
    </font>
    <font>
      <sz val="12.0"/>
      <name val="方正黑体_GBK"/>
      <charset val="134"/>
    </font>
    <font>
      <sz val="12.0"/>
      <name val="方正兰亭粗黑_GBK"/>
      <charset val="134"/>
    </font>
    <font>
      <sz val="12.0"/>
      <name val="方正楷体_GBK"/>
      <charset val="134"/>
    </font>
    <font>
      <sz val="12.0"/>
      <name val="方正仿宋_GBK"/>
      <charset val="134"/>
    </font>
    <font>
      <sz val="12.0"/>
      <name val="方正大标宋_GBK"/>
      <charset val="134"/>
    </font>
    <font>
      <sz val="12.0"/>
      <name val="方正小标宋简体"/>
      <charset val="134"/>
    </font>
    <font>
      <sz val="12.0"/>
      <name val="方正兰亭黑_GBK"/>
      <charset val="134"/>
    </font>
    <font>
      <sz val="12.0"/>
      <name val="楷体_GB2312"/>
      <family val="3"/>
      <charset val="134"/>
    </font>
    <font>
      <sz val="12.0"/>
      <name val="CESI仿宋-GB2312"/>
      <charset val="134"/>
    </font>
    <font>
      <sz val="11.0"/>
      <name val="CESI仿宋-GB2312"/>
      <charset val="134"/>
      <b/>
    </font>
    <font>
      <sz val="12.0"/>
      <name val="CESI仿宋-GB18030"/>
      <charset val="134"/>
    </font>
    <font>
      <sz val="11.0"/>
      <name val="CESI仿宋-GB18030"/>
      <charset val="134"/>
      <b/>
    </font>
    <font>
      <sz val="12.0"/>
      <name val="CESI仿宋-GB13000"/>
      <charset val="134"/>
    </font>
    <font>
      <sz val="11.0"/>
      <name val="CESI仿宋-GB13000"/>
      <charset val="134"/>
      <b/>
    </font>
    <font>
      <sz val="12.0"/>
      <name val="文泉驿正黑"/>
      <charset val="134"/>
    </font>
    <font>
      <sz val="11.0"/>
      <name val="文泉驿正黑"/>
      <charset val="134"/>
      <b/>
    </font>
    <font>
      <sz val="12.0"/>
      <name val="CESI楷体-GB18030"/>
      <charset val="134"/>
    </font>
    <font>
      <sz val="11.0"/>
      <name val="CESI楷体-GB18030"/>
      <charset val="134"/>
      <b/>
    </font>
    <font>
      <sz val="12.0"/>
      <name val="CESI楷体-GB2312"/>
      <charset val="134"/>
    </font>
    <font>
      <sz val="11.0"/>
      <name val="CESI楷体-GB2312"/>
      <charset val="134"/>
      <b/>
    </font>
    <font>
      <sz val="12.0"/>
      <name val="CESI黑体-GB18030"/>
      <charset val="134"/>
    </font>
    <font>
      <sz val="11.0"/>
      <name val="CESI黑体-GB18030"/>
      <charset val="134"/>
      <b/>
    </font>
    <font>
      <sz val="12.0"/>
      <name val="CESI黑体-GB13000"/>
      <charset val="134"/>
    </font>
    <font>
      <sz val="11.0"/>
      <name val="CESI黑体-GB13000"/>
      <charset val="134"/>
      <b/>
    </font>
    <font>
      <sz val="12.0"/>
      <name val="微软雅黑"/>
      <charset val="134"/>
    </font>
    <font>
      <sz val="11.0"/>
      <name val="微软雅黑"/>
      <charset val="134"/>
      <b/>
    </font>
    <font>
      <sz val="11.0"/>
      <name val="黑体"/>
      <charset val="134"/>
      <b/>
    </font>
    <font>
      <sz val="11.0"/>
      <name val="仿宋_GB2312"/>
      <family val="3"/>
      <charset val="134"/>
      <b/>
    </font>
    <font>
      <sz val="10.0"/>
      <name val="文泉驿微米黑"/>
      <charset val="134"/>
    </font>
    <font>
      <sz val="12.0"/>
      <name val="仿宋"/>
      <charset val="134"/>
    </font>
    <font>
      <sz val="11.0"/>
      <name val="仿宋"/>
      <charset val="134"/>
    </font>
    <font>
      <sz val="11.0"/>
      <name val="黑体"/>
      <charset val="134"/>
    </font>
    <font>
      <sz val="10.0"/>
      <name val="黑体"/>
      <charset val="134"/>
    </font>
    <font>
      <sz val="9.0"/>
      <name val="文泉驿微米黑"/>
      <charset val="134"/>
    </font>
    <font>
      <sz val="9.0"/>
      <name val="黑体"/>
      <charset val="134"/>
    </font>
    <font>
      <sz val="12.0"/>
      <color rgb="FFFF0000"/>
      <name val="仿宋_GB2312"/>
      <family val="3"/>
      <charset val="134"/>
      <b/>
    </font>
    <font>
      <sz val="10.0"/>
      <color rgb="FFFF0000"/>
      <name val="文泉驿微米黑"/>
      <charset val="134"/>
    </font>
    <font>
      <sz val="10.0"/>
      <color rgb="FFFF0000"/>
      <name val="仿宋_GB2312"/>
      <family val="3"/>
      <charset val="134"/>
    </font>
    <font>
      <sz val="11.0"/>
      <name val="楷体_GB2312"/>
      <family val="3"/>
      <charset val="134"/>
    </font>
    <font>
      <sz val="9.0"/>
      <name val="楷体_GB2312"/>
      <family val="3"/>
      <charset val="134"/>
    </font>
    <font>
      <sz val="10.0"/>
      <name val="楷体_GB2312"/>
      <family val="3"/>
      <charset val="134"/>
    </font>
    <font>
      <sz val="11.0"/>
      <name val="方正小标宋简体"/>
      <charset val="134"/>
    </font>
    <font>
      <sz val="10.0"/>
      <name val="方正小标宋简体"/>
      <charset val="134"/>
    </font>
    <font>
      <sz val="14.0"/>
      <name val="文泉驿微米黑"/>
      <charset val="134"/>
    </font>
    <font>
      <sz val="16.0"/>
      <name val="文泉驿微米黑"/>
      <charset val="134"/>
    </font>
    <font>
      <sz val="12.0"/>
      <name val="方正姚体_GBK"/>
      <charset val="134"/>
    </font>
    <font>
      <sz val="16.0"/>
      <name val="方正姚体_GBK"/>
      <charset val="134"/>
    </font>
    <font>
      <sz val="16.0"/>
      <name val="仿宋"/>
      <charset val="134"/>
    </font>
    <font>
      <sz val="16.0"/>
      <name val="仿宋_GB2312"/>
      <family val="3"/>
      <charset val="134"/>
    </font>
    <font>
      <sz val="16.0"/>
      <name val="黑体"/>
      <charset val="134"/>
    </font>
    <font>
      <sz val="12.0"/>
      <name val="方正行楷_GBK"/>
      <charset val="134"/>
    </font>
    <font>
      <sz val="16.0"/>
      <name val="方正行楷_GBK"/>
      <charset val="134"/>
    </font>
    <font>
      <sz val="12.0"/>
      <name val="方正魏碑_GBK"/>
      <charset val="134"/>
    </font>
    <font>
      <sz val="16.0"/>
      <name val="方正魏碑_GBK"/>
      <charset val="134"/>
    </font>
    <font>
      <sz val="16.0"/>
      <name val="方正兰亭黑_GBK"/>
      <charset val="134"/>
    </font>
    <font>
      <sz val="16.0"/>
      <name val="方正黑体_GBK"/>
      <charset val="134"/>
    </font>
    <font>
      <sz val="16.0"/>
      <name val="楷体_GB2312"/>
      <family val="3"/>
      <charset val="134"/>
    </font>
    <font>
      <sz val="16.0"/>
      <name val="方正大标宋_GBK"/>
      <charset val="134"/>
    </font>
    <font>
      <sz val="16.0"/>
      <name val="方正仿宋_GBK"/>
      <charset val="134"/>
    </font>
    <font>
      <sz val="14.0"/>
      <name val="方正姚体_GBK"/>
      <charset val="134"/>
    </font>
    <font>
      <sz val="14.0"/>
      <name val="方正行楷_GBK"/>
      <charset val="134"/>
    </font>
    <font>
      <sz val="12.0"/>
      <name val="方正小标宋_GBK"/>
      <charset val="134"/>
    </font>
    <font>
      <sz val="14.0"/>
      <name val="方正小标宋_GBK"/>
      <charset val="134"/>
    </font>
    <font>
      <sz val="14.0"/>
      <name val="方正魏碑_GBK"/>
      <charset val="134"/>
    </font>
    <font>
      <sz val="12.0"/>
      <name val="方正细黑一_GBK"/>
      <charset val="134"/>
    </font>
    <font>
      <sz val="14.0"/>
      <name val="方正细黑一_GBK"/>
      <charset val="134"/>
    </font>
    <font>
      <sz val="14.0"/>
      <name val="仿宋"/>
      <charset val="134"/>
    </font>
    <font>
      <sz val="12.0"/>
      <name val="方正隶书_GBK"/>
      <charset val="134"/>
    </font>
    <font>
      <sz val="14.0"/>
      <name val="方正隶书_GBK"/>
      <charset val="134"/>
    </font>
    <font>
      <sz val="12.0"/>
      <name val="方正书宋_GBK"/>
      <charset val="134"/>
    </font>
    <font>
      <sz val="14.0"/>
      <name val="方正书宋_GBK"/>
      <charset val="134"/>
    </font>
    <font>
      <sz val="10.0"/>
      <name val="仿宋"/>
      <charset val="134"/>
    </font>
    <font>
      <sz val="10.0"/>
      <name val="楷体_GB2312"/>
      <family val="3"/>
      <charset val="134"/>
      <b/>
    </font>
    <font>
      <sz val="10.0"/>
      <name val="仿宋_GB2312"/>
      <family val="3"/>
      <charset val="134"/>
      <b/>
    </font>
    <font>
      <sz val="20.0"/>
      <name val="文泉驿微米黑"/>
      <charset val="134"/>
    </font>
    <font>
      <sz val="18.0"/>
      <name val="文泉驿微米黑"/>
      <charset val="134"/>
    </font>
    <font>
      <sz val="12.0"/>
      <name val="文泉驿等宽微米黑"/>
      <charset val="134"/>
    </font>
    <font>
      <sz val="16.0"/>
      <name val="文泉驿等宽微米黑"/>
      <charset val="134"/>
    </font>
    <font>
      <sz val="16.0"/>
      <name val="微软雅黑"/>
      <charset val="134"/>
    </font>
    <font>
      <sz val="16.0"/>
      <name val="方正小标宋_GBK"/>
      <charset val="134"/>
    </font>
    <font>
      <sz val="10.0"/>
      <name val="方正大标宋_GBK"/>
      <charset val="134"/>
    </font>
    <font>
      <sz val="10.0"/>
      <color rgb="FFFF0000"/>
      <name val="楷体_GB2312"/>
      <family val="3"/>
      <charset val="134"/>
    </font>
    <font>
      <sz val="10.0"/>
      <color rgb="FFFF0000"/>
      <name val="楷体_GB2312"/>
      <family val="3"/>
      <charset val="134"/>
      <b/>
    </font>
    <font>
      <sz val="12.0"/>
      <color rgb="FF9C0006"/>
      <name val="文泉驿正黑"/>
      <charset val="134"/>
    </font>
    <font>
      <sz val="12.0"/>
      <color rgb="FF006100"/>
      <name val="文泉驿正黑"/>
      <charset val="134"/>
    </font>
    <font>
      <sz val="12.0"/>
      <color rgb="FF9C6500"/>
      <name val="文泉驿正黑"/>
      <charset val="134"/>
    </font>
    <font>
      <sz val="12.0"/>
      <color rgb="FFFA7D00"/>
      <name val="文泉驿正黑"/>
      <charset val="134"/>
      <b/>
    </font>
    <font>
      <sz val="12.0"/>
      <color rgb="FFFFFFFF"/>
      <name val="文泉驿正黑"/>
      <charset val="134"/>
      <b/>
    </font>
    <font>
      <sz val="12.0"/>
      <color rgb="FF7F7F7F"/>
      <name val="文泉驿正黑"/>
      <charset val="134"/>
      <i/>
    </font>
    <font>
      <sz val="12.0"/>
      <color rgb="FFFF0000"/>
      <name val="文泉驿正黑"/>
      <charset val="134"/>
    </font>
    <font>
      <sz val="12.0"/>
      <color rgb="FFFA7D00"/>
      <name val="文泉驿正黑"/>
      <charset val="134"/>
    </font>
    <font>
      <sz val="12.0"/>
      <color rgb="FF3F3F3F"/>
      <name val="文泉驿正黑"/>
      <charset val="134"/>
      <b/>
    </font>
    <font>
      <sz val="12.0"/>
      <color rgb="FF3F3F76"/>
      <name val="文泉驿正黑"/>
      <charset val="134"/>
    </font>
    <font>
      <sz val="18.0"/>
      <color rgb="FF1F497D"/>
      <name val="文泉驿正黑"/>
      <charset val="134"/>
    </font>
    <font>
      <sz val="15.0"/>
      <color rgb="FF1F497D"/>
      <name val="文泉驿正黑"/>
      <charset val="134"/>
      <b/>
    </font>
    <font>
      <sz val="13.0"/>
      <color rgb="FF1F497D"/>
      <name val="文泉驿正黑"/>
      <charset val="134"/>
      <b/>
    </font>
    <font>
      <sz val="11.0"/>
      <color rgb="FF1F497D"/>
      <name val="文泉驿正黑"/>
      <charset val="134"/>
      <b/>
    </font>
    <font>
      <sz val="12.0"/>
      <color rgb="FF000000"/>
      <name val="文泉驿正黑"/>
      <charset val="134"/>
      <b/>
    </font>
    <font>
      <sz val="12.0"/>
      <color rgb="FF000000"/>
      <name val="文泉驿正黑"/>
      <charset val="134"/>
    </font>
    <font>
      <sz val="12.0"/>
      <color rgb="FFFFFFFF"/>
      <name val="文泉驿正黑"/>
      <charset val="134"/>
    </font>
    <font>
      <sz val="12.0"/>
      <name val="文泉驿微米黑"/>
      <charset val="134"/>
    </font>
  </fonts>
  <fills count="90">
    <fill>
      <patternFill patternType="none"/>
    </fill>
    <fill>
      <patternFill patternType="gray125"/>
    </fill>
    <fill>
      <patternFill patternType="solid">
        <fgColor rgb="FFFFFF00"/>
        <bgColor indexed="64"/>
      </patternFill>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0000"/>
        <bgColor indexed="64"/>
      </patternFill>
    </fill>
    <fill>
      <patternFill patternType="none"/>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657">
    <border>
      <left/>
      <right/>
      <top/>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2">
    <xf numFmtId="0" fontId="0" fillId="0" borderId="0" applyAlignment="1">
      <alignment vertical="center"/>
    </xf>
    <xf numFmtId="0" fontId="24" applyFont="1" fillId="0" borderId="0" applyAlignment="1" applyProtection="0">
      <alignment vertical="center"/>
    </xf>
  </cellStyleXfs>
  <cellXfs count="969">
    <xf numFmtId="0" fontId="0" fillId="0" borderId="0" applyAlignment="1" xfId="0">
      <alignment vertical="center"/>
    </xf>
    <xf numFmtId="0" fontId="0" fillId="0" borderId="0" applyAlignment="1" xfId="0">
      <alignment vertical="center"/>
    </xf>
    <xf numFmtId="0" fontId="1" applyFont="1" fillId="0" borderId="0" applyAlignment="1" xfId="0">
      <alignment vertical="center"/>
    </xf>
    <xf numFmtId="0" fontId="0" fillId="0" borderId="0" applyAlignment="1" xfId="0">
      <alignment horizontal="center" vertical="center"/>
    </xf>
    <xf numFmtId="0" fontId="0" fillId="2" applyFill="1" borderId="0" applyAlignment="1" xfId="0">
      <alignment horizontal="center" vertical="center"/>
    </xf>
    <xf numFmtId="0" fontId="2" applyFont="1" fillId="0" borderId="1" applyBorder="1" applyAlignment="1" xfId="0">
      <alignment horizontal="center" vertical="center"/>
    </xf>
    <xf numFmtId="0" fontId="2" applyFont="1" fillId="2" applyFill="1" borderId="2" applyBorder="1" applyAlignment="1" xfId="0">
      <alignment horizontal="center" vertical="center"/>
    </xf>
    <xf numFmtId="0" fontId="3" applyFont="1" fillId="0" borderId="3" applyBorder="1" applyAlignment="1" xfId="0">
      <alignment horizontal="center" vertical="center" wrapText="1"/>
    </xf>
    <xf numFmtId="0" fontId="3" applyFont="1" fillId="0" borderId="4" applyBorder="1" applyAlignment="1" xfId="0">
      <alignment horizontal="center" vertical="center"/>
    </xf>
    <xf numFmtId="0" fontId="3" applyFont="1" fillId="2" applyFill="1" borderId="5" applyBorder="1" applyAlignment="1" xfId="0">
      <alignment horizontal="center" vertical="center" wrapText="1"/>
    </xf>
    <xf numFmtId="0" fontId="3" applyFont="1" fillId="0" borderId="6" applyBorder="1" applyAlignment="1" xfId="0">
      <alignment horizontal="center" vertical="center" wrapText="1"/>
    </xf>
    <xf numFmtId="0" fontId="3" applyFont="1" fillId="0" borderId="7" applyBorder="1" applyAlignment="1" xfId="0">
      <alignment horizontal="center" vertical="center"/>
    </xf>
    <xf numFmtId="0" fontId="3" applyFont="1" fillId="2" applyFill="1" borderId="8" applyBorder="1" applyAlignment="1" xfId="0">
      <alignment horizontal="center" vertical="center" wrapText="1"/>
    </xf>
    <xf numFmtId="0" fontId="4" applyFont="1" fillId="0" borderId="9" applyBorder="1" applyAlignment="1" xfId="0">
      <alignment horizontal="center" vertical="center"/>
    </xf>
    <xf numFmtId="0" fontId="4" applyFont="1" fillId="2" applyFill="1" borderId="10" applyBorder="1" applyAlignment="1" xfId="0">
      <alignment horizontal="center" vertical="center"/>
    </xf>
    <xf numFmtId="0" fontId="0" fillId="0" borderId="11" applyBorder="1" applyAlignment="1" xfId="0">
      <alignment horizontal="center" vertical="center" wrapText="1"/>
    </xf>
    <xf numFmtId="0" fontId="0" fillId="0" borderId="12" applyBorder="1" applyAlignment="1" xfId="0">
      <alignment horizontal="center" vertical="center" wrapText="1"/>
    </xf>
    <xf numFmtId="0" fontId="0" fillId="0" borderId="13" applyBorder="1" applyAlignment="1" xfId="0">
      <alignment horizontal="center" vertical="center" wrapText="1"/>
    </xf>
    <xf numFmtId="0" fontId="0" fillId="0" borderId="14" applyBorder="1" applyAlignment="1" xfId="0">
      <alignment horizontal="center" vertical="center" wrapText="1"/>
    </xf>
    <xf numFmtId="0" fontId="0" fillId="2" applyFill="1" borderId="15" applyBorder="1" applyAlignment="1" xfId="0">
      <alignment horizontal="center" vertical="center" wrapText="1"/>
    </xf>
    <xf numFmtId="0" fontId="0" fillId="2" applyFill="1" borderId="16" applyBorder="1" applyAlignment="1" xfId="0">
      <alignment horizontal="center" vertical="center" wrapText="1"/>
    </xf>
    <xf numFmtId="0" fontId="0" fillId="0" borderId="17" applyBorder="1" applyAlignment="1" xfId="0">
      <alignment horizontal="center" vertical="center"/>
    </xf>
    <xf numFmtId="0" fontId="0" fillId="0" borderId="18" applyBorder="1" applyAlignment="1" xfId="0">
      <alignment horizontal="center" vertical="center" wrapText="1"/>
    </xf>
    <xf numFmtId="0" fontId="0" fillId="0" borderId="19" applyBorder="1" applyAlignment="1" xfId="0">
      <alignment horizontal="center" vertical="center"/>
    </xf>
    <xf numFmtId="0" fontId="0" fillId="2" applyFill="1" borderId="20" applyBorder="1" applyAlignment="1" xfId="0">
      <alignment horizontal="center" vertical="center"/>
    </xf>
    <xf numFmtId="0" fontId="0" fillId="2" applyFill="1" borderId="21" applyBorder="1" applyAlignment="1" xfId="0">
      <alignment horizontal="center" vertical="center" wrapText="1"/>
    </xf>
    <xf numFmtId="0" fontId="4" applyFont="1" fillId="0" borderId="22" applyBorder="1" applyAlignment="1" xfId="0">
      <alignment horizontal="center" vertical="center" wrapText="1"/>
    </xf>
    <xf numFmtId="0" fontId="4" applyFont="1" fillId="0" borderId="23" applyBorder="1" applyAlignment="1" xfId="0">
      <alignment horizontal="center" vertical="center" wrapText="1"/>
    </xf>
    <xf numFmtId="0" fontId="4" applyFont="1" fillId="0" borderId="24" applyBorder="1" applyAlignment="1" xfId="0">
      <alignment horizontal="center" vertical="center"/>
    </xf>
    <xf numFmtId="176" applyNumberFormat="1" fontId="4" applyFont="1" fillId="0" borderId="25" applyBorder="1" applyAlignment="1" xfId="0">
      <alignment horizontal="center" vertical="center"/>
    </xf>
    <xf numFmtId="0" fontId="4" applyFont="1" fillId="2" applyFill="1" borderId="26" applyBorder="1" applyAlignment="1" xfId="0">
      <alignment horizontal="center" vertical="center" wrapText="1"/>
    </xf>
    <xf numFmtId="0" fontId="4" applyFont="1" fillId="2" applyFill="1" borderId="27" applyBorder="1" applyAlignment="1" xfId="0">
      <alignment horizontal="center" vertical="center"/>
    </xf>
    <xf numFmtId="0" fontId="4" applyFont="1" fillId="0" borderId="28" applyBorder="1" applyAlignment="1" xfId="0">
      <alignment horizontal="center" vertical="center" wrapText="1"/>
    </xf>
    <xf numFmtId="0" fontId="4" applyFont="1" fillId="0" borderId="29" applyBorder="1" applyAlignment="1" xfId="0">
      <alignment horizontal="center" vertical="center"/>
    </xf>
    <xf numFmtId="176" applyNumberFormat="1" fontId="4" applyFont="1" fillId="0" borderId="30" applyBorder="1" applyAlignment="1" xfId="0">
      <alignment horizontal="center" vertical="center"/>
    </xf>
    <xf numFmtId="0" fontId="4" applyFont="1" fillId="2" applyFill="1" borderId="31" applyBorder="1" applyAlignment="1" xfId="0">
      <alignment horizontal="center" vertical="center" wrapText="1"/>
    </xf>
    <xf numFmtId="0" fontId="4" applyFont="1" fillId="2" applyFill="1" borderId="32" applyBorder="1" applyAlignment="1" xfId="0">
      <alignment horizontal="center" vertical="center"/>
    </xf>
    <xf numFmtId="0" fontId="4" applyFont="1" fillId="0" borderId="33" applyBorder="1" applyAlignment="1" xfId="0">
      <alignment horizontal="center" vertical="center"/>
    </xf>
    <xf numFmtId="0" fontId="4" applyFont="1" fillId="2" applyFill="1" borderId="34" applyBorder="1" applyAlignment="1" xfId="0">
      <alignment horizontal="center" vertical="center" wrapText="1"/>
    </xf>
    <xf numFmtId="0" fontId="4" applyFont="1" fillId="2" applyFill="1" borderId="35" applyBorder="1" applyAlignment="1" xfId="0">
      <alignment horizontal="center" vertical="center"/>
    </xf>
    <xf numFmtId="0" fontId="4" applyFont="1" fillId="0" borderId="36" applyBorder="1" applyAlignment="1" xfId="0">
      <alignment horizontal="center" vertical="center" wrapText="1"/>
    </xf>
    <xf numFmtId="176" applyNumberFormat="1" fontId="4" applyFont="1" fillId="0" borderId="37" applyBorder="1" applyAlignment="1" xfId="0">
      <alignment horizontal="center" vertical="center"/>
    </xf>
    <xf numFmtId="176" applyNumberFormat="1" fontId="4" applyFont="1" fillId="0" borderId="38" applyBorder="1" applyAlignment="1" xfId="0">
      <alignment horizontal="center" vertical="center"/>
    </xf>
    <xf numFmtId="0" fontId="0" fillId="2" applyFill="1" borderId="39" applyBorder="1" applyAlignment="1" xfId="0">
      <alignment horizontal="center" vertical="center" wrapText="1"/>
    </xf>
    <xf numFmtId="0" fontId="3" applyFont="1" fillId="0" borderId="40" applyBorder="1" applyAlignment="1" xfId="0">
      <alignment horizontal="center" vertical="center"/>
    </xf>
    <xf numFmtId="0" fontId="0" fillId="2" applyFill="1" borderId="41" applyBorder="1" applyAlignment="1" xfId="0">
      <alignment horizontal="center" vertical="center" wrapText="1"/>
    </xf>
    <xf numFmtId="176" applyNumberFormat="1" fontId="0" fillId="2" applyFill="1" borderId="42" applyBorder="1" applyAlignment="1" xfId="0">
      <alignment horizontal="center" vertical="center"/>
    </xf>
    <xf numFmtId="177" applyNumberFormat="1" fontId="0" fillId="2" applyFill="1" borderId="43" applyBorder="1" applyAlignment="1" xfId="0">
      <alignment horizontal="center" vertical="center"/>
    </xf>
    <xf numFmtId="178" applyNumberFormat="1" fontId="5" applyFont="1" fillId="0" borderId="44" applyBorder="1" applyAlignment="1" xfId="0">
      <alignment horizontal="center" vertical="center"/>
    </xf>
    <xf numFmtId="177" applyNumberFormat="1" fontId="0" fillId="2" applyFill="1" borderId="45" applyBorder="1" applyAlignment="1" xfId="0">
      <alignment horizontal="center" vertical="center"/>
    </xf>
    <xf numFmtId="178" applyNumberFormat="1" fontId="5" applyFont="1" fillId="0" borderId="46" applyBorder="1" applyAlignment="1" xfId="0">
      <alignment horizontal="center" vertical="center"/>
    </xf>
    <xf numFmtId="178" applyNumberFormat="1" fontId="5" applyFont="1" fillId="0" borderId="47" applyBorder="1" applyAlignment="1" xfId="0">
      <alignment horizontal="center" vertical="center"/>
    </xf>
    <xf numFmtId="177" applyNumberFormat="1" fontId="0" fillId="2" applyFill="1" borderId="48" applyBorder="1" applyAlignment="1" xfId="0">
      <alignment horizontal="center" vertical="center"/>
    </xf>
    <xf numFmtId="178" applyNumberFormat="1" fontId="5" applyFont="1" fillId="0" borderId="49" applyBorder="1" applyAlignment="1" xfId="0">
      <alignment horizontal="center" vertical="center"/>
    </xf>
    <xf numFmtId="0" fontId="0" fillId="0" borderId="50" applyBorder="1" applyAlignment="1" xfId="0">
      <alignment vertical="center"/>
    </xf>
    <xf numFmtId="0" fontId="0" fillId="2" applyFill="1" borderId="51" applyBorder="1" applyAlignment="1" xfId="0">
      <alignment horizontal="center" vertical="center"/>
    </xf>
    <xf numFmtId="0" fontId="0" fillId="2" applyFill="1" borderId="52" applyBorder="1" applyAlignment="1" xfId="0">
      <alignment horizontal="center" vertical="center"/>
    </xf>
    <xf numFmtId="0" fontId="5" applyFont="1" fillId="0" borderId="53" applyBorder="1" applyAlignment="1" xfId="0">
      <alignment horizontal="center" vertical="center"/>
    </xf>
    <xf numFmtId="176" applyNumberFormat="1" fontId="0" fillId="0" borderId="54" applyBorder="1" applyAlignment="1" xfId="0">
      <alignment horizontal="center" vertical="center"/>
    </xf>
    <xf numFmtId="0" fontId="0" fillId="2" applyFill="1" borderId="55" applyBorder="1" applyAlignment="1" xfId="0">
      <alignment horizontal="center" vertical="center"/>
    </xf>
    <xf numFmtId="176" applyNumberFormat="1" fontId="0" fillId="2" applyFill="1" borderId="56" applyBorder="1" applyAlignment="1" xfId="0">
      <alignment horizontal="center" vertical="center"/>
    </xf>
    <xf numFmtId="0" fontId="0" fillId="2" applyFill="1" borderId="57" applyBorder="1" applyAlignment="1" xfId="0">
      <alignment horizontal="center" vertical="center"/>
    </xf>
    <xf numFmtId="176" applyNumberFormat="1" fontId="0" fillId="2" applyFill="1" borderId="58" applyBorder="1" applyAlignment="1" xfId="0">
      <alignment horizontal="center" vertical="center"/>
    </xf>
    <xf numFmtId="0" fontId="0" fillId="2" applyFill="1" borderId="59" applyBorder="1" applyAlignment="1" xfId="0">
      <alignment horizontal="center" vertical="center"/>
    </xf>
    <xf numFmtId="176" applyNumberFormat="1" fontId="0" fillId="2" applyFill="1" borderId="60" applyBorder="1" applyAlignment="1" xfId="0">
      <alignment horizontal="center" vertical="center"/>
    </xf>
    <xf numFmtId="176" applyNumberFormat="1" fontId="0" fillId="0" borderId="61" applyBorder="1" applyAlignment="1" xfId="0">
      <alignment vertical="center"/>
    </xf>
    <xf numFmtId="0" fontId="0" fillId="2" applyFill="1" borderId="62" applyBorder="1" applyAlignment="1" xfId="0">
      <alignment horizontal="center" vertical="center"/>
    </xf>
    <xf numFmtId="179" applyNumberFormat="1" fontId="0" fillId="2" applyFill="1" borderId="63" applyBorder="1" applyAlignment="1" xfId="0">
      <alignment horizontal="center" vertical="center"/>
    </xf>
    <xf numFmtId="179" applyNumberFormat="1" fontId="0" fillId="2" applyFill="1" borderId="64" applyBorder="1" applyAlignment="1" xfId="0">
      <alignment horizontal="center" vertical="center"/>
    </xf>
    <xf numFmtId="178" applyNumberFormat="1" fontId="0" fillId="2" applyFill="1" borderId="65" applyBorder="1" applyAlignment="1" xfId="0">
      <alignment horizontal="center" vertical="center"/>
    </xf>
    <xf numFmtId="0" fontId="6" applyFont="1" fillId="2" applyFill="1" borderId="66" applyBorder="1" applyAlignment="1" xfId="0">
      <alignment horizontal="center" vertical="center" wrapText="1"/>
    </xf>
    <xf numFmtId="179" applyNumberFormat="1" fontId="0" fillId="2" applyFill="1" borderId="67" applyBorder="1" applyAlignment="1" xfId="0">
      <alignment horizontal="center" vertical="center"/>
    </xf>
    <xf numFmtId="0" fontId="2" applyFont="1" fillId="0" borderId="0" applyAlignment="1" xfId="0">
      <alignment horizontal="center" vertical="center"/>
    </xf>
    <xf numFmtId="0" fontId="7" applyFont="1" fillId="0" borderId="68" applyBorder="1" applyAlignment="1" xfId="0">
      <alignment horizontal="center" vertical="center"/>
    </xf>
    <xf numFmtId="0" fontId="8" applyFont="1" fillId="0" borderId="0" applyAlignment="1" xfId="0">
      <alignment horizontal="center" vertical="center"/>
    </xf>
    <xf numFmtId="0" fontId="0" fillId="0" borderId="0" applyAlignment="1" xfId="0">
      <alignment horizontal="left" vertical="center"/>
    </xf>
    <xf numFmtId="0" fontId="0" fillId="0" borderId="69" applyBorder="1" applyAlignment="1" xfId="0">
      <alignment horizontal="center" vertical="center"/>
    </xf>
    <xf numFmtId="0" fontId="0" fillId="0" borderId="70" applyBorder="1" applyAlignment="1" xfId="0">
      <alignment horizontal="center" vertical="center" wrapText="1"/>
    </xf>
    <xf numFmtId="0" fontId="0" fillId="0" borderId="71" applyBorder="1" applyAlignment="1" xfId="0">
      <alignment horizontal="center" vertical="center" wrapText="1"/>
    </xf>
    <xf numFmtId="0" fontId="0" fillId="0" borderId="72" applyBorder="1" applyAlignment="1" xfId="0">
      <alignment horizontal="center" vertical="center" wrapText="1"/>
    </xf>
    <xf numFmtId="0" fontId="0" fillId="0" borderId="73" applyBorder="1" applyAlignment="1" xfId="0">
      <alignment horizontal="center" vertical="center"/>
    </xf>
    <xf numFmtId="0" fontId="0" fillId="0" borderId="74" applyBorder="1" applyAlignment="1" xfId="0">
      <alignment horizontal="center" vertical="center" wrapText="1"/>
    </xf>
    <xf numFmtId="0" fontId="0" fillId="0" borderId="75" applyBorder="1" applyAlignment="1" xfId="0">
      <alignment horizontal="center" vertical="center" wrapText="1"/>
    </xf>
    <xf numFmtId="0" fontId="0" fillId="0" borderId="76" applyBorder="1" applyAlignment="1" xfId="0">
      <alignment horizontal="center" vertical="center"/>
    </xf>
    <xf numFmtId="0" fontId="0" fillId="0" borderId="77" applyBorder="1" applyAlignment="1" xfId="0">
      <alignment horizontal="center" vertical="center"/>
    </xf>
    <xf numFmtId="0" fontId="0" fillId="0" borderId="78" applyBorder="1" applyAlignment="1" xfId="0">
      <alignment horizontal="center" vertical="center" wrapText="1"/>
    </xf>
    <xf numFmtId="0" fontId="0" fillId="0" borderId="79" applyBorder="1" applyAlignment="1" xfId="0">
      <alignment horizontal="center" vertical="center" wrapText="1"/>
    </xf>
    <xf numFmtId="0" fontId="0" fillId="0" borderId="80" applyBorder="1" applyAlignment="1" xfId="0">
      <alignment horizontal="center" vertical="center" wrapText="1"/>
    </xf>
    <xf numFmtId="0" fontId="5" applyFont="1" fillId="0" borderId="81" applyBorder="1" applyAlignment="1" xfId="1">
      <alignment horizontal="center" vertical="center" wrapText="1"/>
    </xf>
    <xf numFmtId="0" fontId="5" applyFont="1" fillId="0" borderId="82" applyBorder="1" applyAlignment="1" xfId="1">
      <alignment horizontal="center" vertical="center" wrapText="1"/>
    </xf>
    <xf numFmtId="0" fontId="5" applyFont="1" fillId="0" borderId="83" applyBorder="1" applyAlignment="1" xfId="1">
      <alignment horizontal="center" vertical="center" wrapText="1"/>
    </xf>
    <xf numFmtId="0" fontId="0" fillId="0" borderId="0" applyAlignment="1" xfId="0">
      <alignment horizontal="center" vertical="center" wrapText="1"/>
    </xf>
    <xf numFmtId="0" fontId="0" fillId="0" borderId="84" applyBorder="1" applyAlignment="1" xfId="0">
      <alignment horizontal="center" vertical="center"/>
    </xf>
    <xf numFmtId="0" fontId="9" applyFont="1" fillId="0" borderId="85" applyBorder="1" applyAlignment="1" xfId="0">
      <alignment vertical="center"/>
    </xf>
    <xf numFmtId="0" fontId="5" applyFont="1" fillId="0" borderId="86" applyBorder="1" applyAlignment="1" xfId="1">
      <alignment horizontal="center" vertical="center" wrapText="1"/>
    </xf>
    <xf numFmtId="0" fontId="10" applyFont="1" fillId="0" borderId="87" applyBorder="1" applyAlignment="1" xfId="0">
      <alignment horizontal="left" vertical="center" wrapText="1"/>
    </xf>
    <xf numFmtId="0" fontId="5" applyFont="1" fillId="0" borderId="88" applyBorder="1" applyAlignment="1" xfId="1">
      <alignment horizontal="center" vertical="center" wrapText="1"/>
    </xf>
    <xf numFmtId="0" fontId="5" applyFont="1" fillId="0" borderId="89" applyBorder="1" applyAlignment="1" xfId="1">
      <alignment horizontal="center" vertical="center" wrapText="1"/>
    </xf>
    <xf numFmtId="0" fontId="9" applyFont="1" fillId="0" borderId="90" applyBorder="1" applyAlignment="1" xfId="1">
      <alignment horizontal="left" vertical="top" wrapText="1"/>
    </xf>
    <xf numFmtId="0" fontId="11" applyFont="1" fillId="0" borderId="91" applyBorder="1" applyAlignment="1" xfId="0">
      <alignment horizontal="left" vertical="center" wrapText="1"/>
    </xf>
    <xf numFmtId="0" fontId="0" fillId="0" borderId="92" applyBorder="1" applyAlignment="1" xfId="0">
      <alignment horizontal="center" vertical="center" wrapText="1"/>
    </xf>
    <xf numFmtId="0" fontId="4" applyFont="1" fillId="0" borderId="93" applyBorder="1" applyAlignment="1" xfId="0">
      <alignment horizontal="center" vertical="center"/>
    </xf>
    <xf numFmtId="0" fontId="4" applyFont="1" fillId="0" borderId="94" applyBorder="1" applyAlignment="1" xfId="1">
      <alignment horizontal="left" vertical="top" wrapText="1"/>
    </xf>
    <xf numFmtId="0" fontId="12" applyFont="1" fillId="0" borderId="95" applyBorder="1" applyAlignment="1" xfId="1">
      <alignment horizontal="left" vertical="center" wrapText="1"/>
    </xf>
    <xf numFmtId="0" fontId="13" applyFont="1" fillId="0" borderId="96" applyBorder="1" applyAlignment="1" xfId="0">
      <alignment horizontal="left" vertical="center"/>
    </xf>
    <xf numFmtId="0" fontId="13" applyFont="1" fillId="0" borderId="97" applyBorder="1" applyAlignment="1" xfId="0">
      <alignment horizontal="left" vertical="center" wrapText="1"/>
    </xf>
    <xf numFmtId="0" fontId="5" applyFont="1" fillId="0" borderId="98" applyBorder="1" applyAlignment="1" xfId="1">
      <alignment horizontal="left" vertical="top" wrapText="1"/>
    </xf>
    <xf numFmtId="0" fontId="0" fillId="0" borderId="14" applyBorder="1" applyAlignment="1" xfId="1">
      <alignment horizontal="center" vertical="center" wrapText="1"/>
    </xf>
    <xf numFmtId="0" fontId="0" fillId="0" borderId="92" applyBorder="1" applyAlignment="1" xfId="1">
      <alignment horizontal="center" vertical="center" wrapText="1"/>
    </xf>
    <xf numFmtId="0" fontId="0" fillId="0" borderId="80" applyBorder="1" applyAlignment="1" xfId="1">
      <alignment horizontal="center" vertical="center" wrapText="1"/>
    </xf>
    <xf numFmtId="0" fontId="14" applyFont="1" fillId="0" borderId="102" applyBorder="1" applyAlignment="1" xfId="0">
      <alignment horizontal="center" vertical="center" wrapText="1"/>
    </xf>
    <xf numFmtId="0" fontId="14" applyFont="1" fillId="0" borderId="103" applyBorder="1" applyAlignment="1" xfId="0">
      <alignment horizontal="center" vertical="center" wrapText="1"/>
    </xf>
    <xf numFmtId="0" fontId="9" applyFont="1" fillId="0" borderId="104" applyBorder="1" applyAlignment="1" xfId="0">
      <alignment horizontal="left" vertical="center" wrapText="1"/>
    </xf>
    <xf numFmtId="0" fontId="9" applyFont="1" fillId="0" borderId="105" applyBorder="1" applyAlignment="1" xfId="0">
      <alignment horizontal="left" vertical="center"/>
    </xf>
    <xf numFmtId="0" fontId="9" applyFont="1" fillId="0" borderId="106" applyBorder="1" applyAlignment="1" xfId="0">
      <alignment horizontal="center" vertical="center"/>
    </xf>
    <xf numFmtId="0" fontId="9" applyFont="1" fillId="0" borderId="107" applyBorder="1" applyAlignment="1" xfId="0">
      <alignment horizontal="center" vertical="center" wrapText="1"/>
    </xf>
    <xf numFmtId="0" fontId="15" applyFont="1" fillId="0" borderId="108" applyBorder="1" applyAlignment="1" xfId="1">
      <alignment horizontal="left" vertical="top" wrapText="1"/>
    </xf>
    <xf numFmtId="0" fontId="10" applyFont="1" fillId="0" borderId="109" applyBorder="1" applyAlignment="1" xfId="1">
      <alignment horizontal="left" vertical="top" wrapText="1"/>
    </xf>
    <xf numFmtId="0" fontId="0" fillId="0" borderId="110" applyBorder="1" applyAlignment="1" xfId="0">
      <alignment horizontal="center" vertical="center"/>
    </xf>
    <xf numFmtId="0" fontId="0" fillId="0" borderId="111" applyBorder="1" applyAlignment="1" xfId="0">
      <alignment horizontal="center" vertical="center"/>
    </xf>
    <xf numFmtId="0" fontId="16" applyFont="1" fillId="0" borderId="112" applyBorder="1" applyAlignment="1" xfId="1">
      <alignment horizontal="center" vertical="center" wrapText="1"/>
    </xf>
    <xf numFmtId="0" fontId="14" applyFont="1" fillId="0" borderId="113" applyBorder="1" applyAlignment="1" xfId="0">
      <alignment horizontal="center" vertical="center"/>
    </xf>
    <xf numFmtId="0" fontId="17" applyFont="1" fillId="0" borderId="114" applyBorder="1" applyAlignment="1" xfId="1">
      <alignment horizontal="center" vertical="center" wrapText="1"/>
    </xf>
    <xf numFmtId="0" fontId="18" applyFont="1" fillId="0" borderId="115" applyBorder="1" applyAlignment="1" xfId="1">
      <alignment horizontal="center" vertical="center" wrapText="1"/>
    </xf>
    <xf numFmtId="0" fontId="18" applyFont="1" fillId="0" borderId="116" applyBorder="1" applyAlignment="1" xfId="1">
      <alignment horizontal="center" vertical="center" wrapText="1"/>
    </xf>
    <xf numFmtId="0" fontId="14" applyFont="1" fillId="0" borderId="117" applyBorder="1" applyAlignment="1" xfId="0">
      <alignment horizontal="center" vertical="center"/>
    </xf>
    <xf numFmtId="0" fontId="17" applyFont="1" fillId="0" borderId="118" applyBorder="1" applyAlignment="1" xfId="1">
      <alignment horizontal="center" vertical="center" wrapText="1"/>
    </xf>
    <xf numFmtId="0" fontId="17" applyFont="1" fillId="0" borderId="119" applyBorder="1" applyAlignment="1" xfId="1">
      <alignment horizontal="center" vertical="center" wrapText="1"/>
    </xf>
    <xf numFmtId="0" fontId="0" fillId="0" borderId="120" applyBorder="1" applyAlignment="1" xfId="0">
      <alignment horizontal="center" vertical="center"/>
    </xf>
    <xf numFmtId="0" fontId="19" applyFont="1" fillId="0" borderId="121" applyBorder="1" applyAlignment="1" xfId="0">
      <alignment horizontal="left" vertical="center" wrapText="1"/>
    </xf>
    <xf numFmtId="0" fontId="9" applyFont="1" fillId="0" borderId="122" applyBorder="1" applyAlignment="1" xfId="0">
      <alignment horizontal="center" vertical="center" wrapText="1"/>
    </xf>
    <xf numFmtId="0" fontId="18" applyFont="1" fillId="0" borderId="123" applyBorder="1" applyAlignment="1" xfId="1">
      <alignment horizontal="center" vertical="center" wrapText="1"/>
    </xf>
    <xf numFmtId="0" fontId="10" applyFont="1" fillId="0" borderId="124" applyBorder="1" applyAlignment="1" xfId="1">
      <alignment horizontal="left" vertical="top" wrapText="1"/>
    </xf>
    <xf numFmtId="0" fontId="13" applyFont="1" fillId="0" borderId="125" applyBorder="1" applyAlignment="1" xfId="1">
      <alignment horizontal="left" vertical="top" wrapText="1"/>
    </xf>
    <xf numFmtId="0" fontId="0" fillId="0" borderId="76" applyBorder="1" applyAlignment="1" xfId="1">
      <alignment horizontal="center" vertical="center"/>
    </xf>
    <xf numFmtId="0" fontId="0" fillId="0" borderId="77" applyBorder="1" applyAlignment="1" xfId="1">
      <alignment horizontal="center" vertical="center"/>
    </xf>
    <xf numFmtId="0" fontId="0" fillId="0" borderId="11" applyBorder="1" applyAlignment="1" xfId="1">
      <alignment horizontal="center" vertical="center" wrapText="1"/>
    </xf>
    <xf numFmtId="0" fontId="0" fillId="0" borderId="12" applyBorder="1" applyAlignment="1" xfId="1">
      <alignment horizontal="center" vertical="center" wrapText="1"/>
    </xf>
    <xf numFmtId="0" fontId="5" applyFont="1" fillId="0" borderId="130" applyBorder="1" applyAlignment="1" xfId="1">
      <alignment horizontal="left" vertical="top" wrapText="1"/>
    </xf>
    <xf numFmtId="0" fontId="13" applyFont="1" fillId="0" borderId="131" applyBorder="1" applyAlignment="1" xfId="1">
      <alignment horizontal="left" vertical="top" wrapText="1"/>
    </xf>
    <xf numFmtId="0" fontId="0" fillId="0" borderId="84" applyBorder="1" applyAlignment="1" xfId="1">
      <alignment horizontal="center" vertical="center"/>
    </xf>
    <xf numFmtId="0" fontId="0" fillId="0" borderId="13" applyBorder="1" applyAlignment="1" xfId="1">
      <alignment horizontal="center" vertical="center" wrapText="1"/>
    </xf>
    <xf numFmtId="0" fontId="5" applyFont="1" fillId="0" borderId="134" applyBorder="1" applyAlignment="1" xfId="1">
      <alignment horizontal="left" vertical="top" wrapText="1"/>
    </xf>
    <xf numFmtId="180" applyNumberFormat="1" fontId="20" applyFont="1" fillId="0" borderId="0" applyAlignment="1" xfId="0">
      <alignment vertical="center"/>
    </xf>
    <xf numFmtId="0" fontId="20" applyFont="1" fillId="3" applyFill="1" borderId="0" applyAlignment="1" xfId="0">
      <alignment vertical="center"/>
    </xf>
    <xf numFmtId="0" fontId="21" applyFont="1" fillId="4" applyFill="1" borderId="135" applyBorder="1" applyAlignment="1" xfId="0">
      <alignment vertical="center"/>
    </xf>
    <xf numFmtId="181" applyNumberFormat="1" fontId="20" applyFont="1" fillId="0" borderId="0" applyAlignment="1" xfId="0">
      <alignment vertical="center"/>
    </xf>
    <xf numFmtId="182" applyNumberFormat="1" fontId="20" applyFont="1" fillId="0" borderId="0" applyAlignment="1" xfId="0">
      <alignment vertical="center"/>
    </xf>
    <xf numFmtId="0" fontId="20" applyFont="1" fillId="5" applyFill="1" borderId="0" applyAlignment="1" xfId="0">
      <alignment vertical="center"/>
    </xf>
    <xf numFmtId="0" fontId="22" applyFont="1" fillId="6" applyFill="1" borderId="0" applyAlignment="1" xfId="0">
      <alignment vertical="center"/>
    </xf>
    <xf numFmtId="183" applyNumberFormat="1" fontId="20" applyFont="1" fillId="0" borderId="0" applyAlignment="1" xfId="0">
      <alignment vertical="center"/>
    </xf>
    <xf numFmtId="0" fontId="23" applyFont="1" fillId="7" applyFill="1" borderId="0" applyAlignment="1" xfId="0">
      <alignment vertical="center"/>
    </xf>
    <xf numFmtId="0" fontId="24" applyFont="1" fillId="0" borderId="0" applyAlignment="1" xfId="0">
      <alignment vertical="center"/>
    </xf>
    <xf numFmtId="184" applyNumberFormat="1" fontId="20" applyFont="1" fillId="0" borderId="0" applyAlignment="1" xfId="0">
      <alignment vertical="center"/>
    </xf>
    <xf numFmtId="0" fontId="25" applyFont="1" fillId="0" borderId="0" applyAlignment="1" xfId="0">
      <alignment vertical="center"/>
    </xf>
    <xf numFmtId="0" fontId="20" applyFont="1" fillId="8" applyFill="1" borderId="136" applyBorder="1" applyAlignment="1" xfId="0">
      <alignment vertical="center"/>
    </xf>
    <xf numFmtId="0" fontId="23" applyFont="1" fillId="9" applyFill="1" borderId="0" applyAlignment="1" xfId="0">
      <alignment vertical="center"/>
    </xf>
    <xf numFmtId="0" fontId="26" applyFont="1" fillId="0" borderId="0" applyAlignment="1" xfId="0">
      <alignment vertical="center"/>
    </xf>
    <xf numFmtId="0" fontId="27" applyFont="1" fillId="0" borderId="0" applyAlignment="1" xfId="0">
      <alignment vertical="center"/>
    </xf>
    <xf numFmtId="0" fontId="28" applyFont="1" fillId="0" borderId="0" applyAlignment="1" xfId="0">
      <alignment vertical="center"/>
    </xf>
    <xf numFmtId="0" fontId="29" applyFont="1" fillId="0" borderId="0" applyAlignment="1" xfId="0">
      <alignment vertical="center"/>
    </xf>
    <xf numFmtId="0" fontId="30" applyFont="1" fillId="0" borderId="137" applyBorder="1" applyAlignment="1" xfId="0">
      <alignment vertical="center"/>
    </xf>
    <xf numFmtId="0" fontId="31" applyFont="1" fillId="0" borderId="138" applyBorder="1" applyAlignment="1" xfId="0">
      <alignment vertical="center"/>
    </xf>
    <xf numFmtId="0" fontId="23" applyFont="1" fillId="10" applyFill="1" borderId="0" applyAlignment="1" xfId="0">
      <alignment vertical="center"/>
    </xf>
    <xf numFmtId="0" fontId="26" applyFont="1" fillId="0" borderId="139" applyBorder="1" applyAlignment="1" xfId="0">
      <alignment vertical="center"/>
    </xf>
    <xf numFmtId="0" fontId="23" applyFont="1" fillId="11" applyFill="1" borderId="0" applyAlignment="1" xfId="0">
      <alignment vertical="center"/>
    </xf>
    <xf numFmtId="0" fontId="32" applyFont="1" fillId="12" applyFill="1" borderId="140" applyBorder="1" applyAlignment="1" xfId="0">
      <alignment vertical="center"/>
    </xf>
    <xf numFmtId="0" fontId="33" applyFont="1" fillId="12" applyFill="1" borderId="141" applyBorder="1" applyAlignment="1" xfId="0">
      <alignment vertical="center"/>
    </xf>
    <xf numFmtId="0" fontId="34" applyFont="1" fillId="13" applyFill="1" borderId="142" applyBorder="1" applyAlignment="1" xfId="0">
      <alignment vertical="center"/>
    </xf>
    <xf numFmtId="0" fontId="20" applyFont="1" fillId="14" applyFill="1" borderId="0" applyAlignment="1" xfId="0">
      <alignment vertical="center"/>
    </xf>
    <xf numFmtId="0" fontId="23" applyFont="1" fillId="15" applyFill="1" borderId="0" applyAlignment="1" xfId="0">
      <alignment vertical="center"/>
    </xf>
    <xf numFmtId="0" fontId="35" applyFont="1" fillId="0" borderId="143" applyBorder="1" applyAlignment="1" xfId="0">
      <alignment vertical="center"/>
    </xf>
    <xf numFmtId="0" fontId="36" applyFont="1" fillId="0" borderId="144" applyBorder="1" applyAlignment="1" xfId="0">
      <alignment vertical="center"/>
    </xf>
    <xf numFmtId="0" fontId="37" applyFont="1" fillId="16" applyFill="1" borderId="0" applyAlignment="1" xfId="0">
      <alignment vertical="center"/>
    </xf>
    <xf numFmtId="0" fontId="38" applyFont="1" fillId="17" applyFill="1" borderId="0" applyAlignment="1" xfId="0">
      <alignment vertical="center"/>
    </xf>
    <xf numFmtId="0" fontId="20" applyFont="1" fillId="18" applyFill="1" borderId="0" applyAlignment="1" xfId="0">
      <alignment vertical="center"/>
    </xf>
    <xf numFmtId="0" fontId="23" applyFont="1" fillId="19" applyFill="1" borderId="0" applyAlignment="1" xfId="0">
      <alignment vertical="center"/>
    </xf>
    <xf numFmtId="0" fontId="20" applyFont="1" fillId="20" applyFill="1" borderId="0" applyAlignment="1" xfId="0">
      <alignment vertical="center"/>
    </xf>
    <xf numFmtId="0" fontId="20" applyFont="1" fillId="21" applyFill="1" borderId="0" applyAlignment="1" xfId="0">
      <alignment vertical="center"/>
    </xf>
    <xf numFmtId="0" fontId="20" applyFont="1" fillId="22" applyFill="1" borderId="0" applyAlignment="1" xfId="0">
      <alignment vertical="center"/>
    </xf>
    <xf numFmtId="0" fontId="20" applyFont="1" fillId="23" applyFill="1" borderId="0" applyAlignment="1" xfId="0">
      <alignment vertical="center"/>
    </xf>
    <xf numFmtId="0" fontId="23" applyFont="1" fillId="13" applyFill="1" borderId="0" applyAlignment="1" xfId="0">
      <alignment vertical="center"/>
    </xf>
    <xf numFmtId="0" fontId="23" applyFont="1" fillId="24" applyFill="1" borderId="0" applyAlignment="1" xfId="0">
      <alignment vertical="center"/>
    </xf>
    <xf numFmtId="0" fontId="20" applyFont="1" fillId="25" applyFill="1" borderId="0" applyAlignment="1" xfId="0">
      <alignment vertical="center"/>
    </xf>
    <xf numFmtId="0" fontId="20" applyFont="1" fillId="26" applyFill="1" borderId="0" applyAlignment="1" xfId="0">
      <alignment vertical="center"/>
    </xf>
    <xf numFmtId="0" fontId="23" applyFont="1" fillId="27" applyFill="1" borderId="0" applyAlignment="1" xfId="0">
      <alignment vertical="center"/>
    </xf>
    <xf numFmtId="0" fontId="20" applyFont="1" fillId="28" applyFill="1" borderId="0" applyAlignment="1" xfId="0">
      <alignment vertical="center"/>
    </xf>
    <xf numFmtId="0" fontId="23" applyFont="1" fillId="29" applyFill="1" borderId="0" applyAlignment="1" xfId="0">
      <alignment vertical="center"/>
    </xf>
    <xf numFmtId="0" fontId="23" applyFont="1" fillId="30" applyFill="1" borderId="0" applyAlignment="1" xfId="0">
      <alignment vertical="center"/>
    </xf>
    <xf numFmtId="0" fontId="20" applyFont="1" fillId="31" applyFill="1" borderId="0" applyAlignment="1" xfId="0">
      <alignment vertical="center"/>
    </xf>
    <xf numFmtId="0" fontId="23" applyFont="1" fillId="32" applyFill="1" borderId="0" applyAlignment="1" xfId="0">
      <alignment vertical="center"/>
    </xf>
    <xf numFmtId="0" fontId="39" applyFont="1" fillId="6" applyFill="1" borderId="0" applyAlignment="1" xfId="0">
      <alignment vertical="center"/>
    </xf>
    <xf numFmtId="0" fontId="40" applyFont="1" fillId="16" applyFill="1" borderId="0" applyAlignment="1" xfId="0">
      <alignment vertical="center"/>
    </xf>
    <xf numFmtId="0" fontId="41" applyFont="1" fillId="17" applyFill="1" borderId="0" applyAlignment="1" xfId="0">
      <alignment vertical="center"/>
    </xf>
    <xf numFmtId="0" fontId="42" applyFont="1" fillId="12" applyFill="1" borderId="145" applyBorder="1" applyAlignment="1" xfId="0">
      <alignment vertical="center"/>
    </xf>
    <xf numFmtId="0" fontId="43" applyFont="1" fillId="13" applyFill="1" borderId="146" applyBorder="1" applyAlignment="1" xfId="0">
      <alignment vertical="center"/>
    </xf>
    <xf numFmtId="0" fontId="44" applyFont="1" fillId="0" borderId="0" applyAlignment="1" xfId="0">
      <alignment vertical="center"/>
    </xf>
    <xf numFmtId="0" fontId="45" applyFont="1" fillId="0" borderId="0" applyAlignment="1" xfId="0">
      <alignment vertical="center"/>
    </xf>
    <xf numFmtId="0" fontId="46" applyFont="1" fillId="0" borderId="147" applyBorder="1" applyAlignment="1" xfId="0">
      <alignment vertical="center"/>
    </xf>
    <xf numFmtId="0" fontId="47" applyFont="1" fillId="12" applyFill="1" borderId="148" applyBorder="1" applyAlignment="1" xfId="0">
      <alignment vertical="center"/>
    </xf>
    <xf numFmtId="0" fontId="48" applyFont="1" fillId="4" applyFill="1" borderId="149" applyBorder="1" applyAlignment="1" xfId="0">
      <alignment vertical="center"/>
    </xf>
    <xf numFmtId="0" fontId="0" fillId="8" applyFill="1" borderId="150" applyBorder="1" applyAlignment="1" xfId="0">
      <alignment vertical="center"/>
    </xf>
    <xf numFmtId="0" fontId="49" applyFont="1" fillId="0" borderId="0" applyAlignment="1" xfId="0">
      <alignment vertical="center"/>
    </xf>
    <xf numFmtId="0" fontId="50" applyFont="1" fillId="0" borderId="151" applyBorder="1" applyAlignment="1" xfId="0">
      <alignment vertical="center"/>
    </xf>
    <xf numFmtId="0" fontId="51" applyFont="1" fillId="0" borderId="152" applyBorder="1" applyAlignment="1" xfId="0">
      <alignment vertical="center"/>
    </xf>
    <xf numFmtId="0" fontId="52" applyFont="1" fillId="0" borderId="153" applyBorder="1" applyAlignment="1" xfId="0">
      <alignment vertical="center"/>
    </xf>
    <xf numFmtId="0" fontId="52" applyFont="1" fillId="0" borderId="0" applyAlignment="1" xfId="0">
      <alignment vertical="center"/>
    </xf>
    <xf numFmtId="0" fontId="53" applyFont="1" fillId="0" borderId="154" applyBorder="1" applyAlignment="1" xfId="0">
      <alignment vertical="center"/>
    </xf>
    <xf numFmtId="0" fontId="54" applyFont="1" fillId="33" applyFill="1" borderId="0" applyAlignment="1" xfId="0">
      <alignment vertical="center"/>
    </xf>
    <xf numFmtId="0" fontId="54" applyFont="1" fillId="34" applyFill="1" borderId="0" applyAlignment="1" xfId="0">
      <alignment vertical="center"/>
    </xf>
    <xf numFmtId="0" fontId="54" applyFont="1" fillId="35" applyFill="1" borderId="0" applyAlignment="1" xfId="0">
      <alignment vertical="center"/>
    </xf>
    <xf numFmtId="0" fontId="54" applyFont="1" fillId="36" applyFill="1" borderId="0" applyAlignment="1" xfId="0">
      <alignment vertical="center"/>
    </xf>
    <xf numFmtId="0" fontId="54" applyFont="1" fillId="37" applyFill="1" borderId="0" applyAlignment="1" xfId="0">
      <alignment vertical="center"/>
    </xf>
    <xf numFmtId="0" fontId="54" applyFont="1" fillId="38" applyFill="1" borderId="0" applyAlignment="1" xfId="0">
      <alignment vertical="center"/>
    </xf>
    <xf numFmtId="0" fontId="54" applyFont="1" fillId="39" applyFill="1" borderId="0" applyAlignment="1" xfId="0">
      <alignment vertical="center"/>
    </xf>
    <xf numFmtId="0" fontId="54" applyFont="1" fillId="40" applyFill="1" borderId="0" applyAlignment="1" xfId="0">
      <alignment vertical="center"/>
    </xf>
    <xf numFmtId="0" fontId="54" applyFont="1" fillId="41" applyFill="1" borderId="0" applyAlignment="1" xfId="0">
      <alignment vertical="center"/>
    </xf>
    <xf numFmtId="0" fontId="54" applyFont="1" fillId="42" applyFill="1" borderId="0" applyAlignment="1" xfId="0">
      <alignment vertical="center"/>
    </xf>
    <xf numFmtId="0" fontId="54" applyFont="1" fillId="43" applyFill="1" borderId="0" applyAlignment="1" xfId="0">
      <alignment vertical="center"/>
    </xf>
    <xf numFmtId="0" fontId="54" applyFont="1" fillId="44" applyFill="1" borderId="0" applyAlignment="1" xfId="0">
      <alignment vertical="center"/>
    </xf>
    <xf numFmtId="0" fontId="55" applyFont="1" fillId="45" applyFill="1" borderId="0" applyAlignment="1" xfId="0">
      <alignment vertical="center"/>
    </xf>
    <xf numFmtId="0" fontId="55" applyFont="1" fillId="46" applyFill="1" borderId="0" applyAlignment="1" xfId="0">
      <alignment vertical="center"/>
    </xf>
    <xf numFmtId="0" fontId="55" applyFont="1" fillId="47" applyFill="1" borderId="0" applyAlignment="1" xfId="0">
      <alignment vertical="center"/>
    </xf>
    <xf numFmtId="0" fontId="55" applyFont="1" fillId="48" applyFill="1" borderId="0" applyAlignment="1" xfId="0">
      <alignment vertical="center"/>
    </xf>
    <xf numFmtId="0" fontId="55" applyFont="1" fillId="49" applyFill="1" borderId="0" applyAlignment="1" xfId="0">
      <alignment vertical="center"/>
    </xf>
    <xf numFmtId="0" fontId="55" applyFont="1" fillId="50" applyFill="1" borderId="0" applyAlignment="1" xfId="0">
      <alignment vertical="center"/>
    </xf>
    <xf numFmtId="0" fontId="55" applyFont="1" fillId="51" applyFill="1" borderId="0" applyAlignment="1" xfId="0">
      <alignment vertical="center"/>
    </xf>
    <xf numFmtId="0" fontId="55" applyFont="1" fillId="52" applyFill="1" borderId="0" applyAlignment="1" xfId="0">
      <alignment vertical="center"/>
    </xf>
    <xf numFmtId="0" fontId="55" applyFont="1" fillId="53" applyFill="1" borderId="0" applyAlignment="1" xfId="0">
      <alignment vertical="center"/>
    </xf>
    <xf numFmtId="0" fontId="55" applyFont="1" fillId="54" applyFill="1" borderId="0" applyAlignment="1" xfId="0">
      <alignment vertical="center"/>
    </xf>
    <xf numFmtId="0" fontId="55" applyFont="1" fillId="55" applyFill="1" borderId="0" applyAlignment="1" xfId="0">
      <alignment vertical="center"/>
    </xf>
    <xf numFmtId="0" fontId="55" applyFont="1" fillId="56" applyFill="1" borderId="0" applyAlignment="1" xfId="0">
      <alignment vertical="center"/>
    </xf>
    <xf numFmtId="184" applyNumberFormat="1" fontId="0" fillId="0" borderId="0" applyAlignment="1" xfId="0">
      <alignment vertical="center"/>
    </xf>
    <xf numFmtId="181" applyNumberFormat="1" fontId="0" fillId="0" borderId="0" applyAlignment="1" xfId="0">
      <alignment vertical="center"/>
    </xf>
    <xf numFmtId="180" applyNumberFormat="1" fontId="0" fillId="0" borderId="0" applyAlignment="1" xfId="0">
      <alignment vertical="center"/>
    </xf>
    <xf numFmtId="183" applyNumberFormat="1" fontId="0" fillId="0" borderId="0" applyAlignment="1" xfId="0">
      <alignment vertical="center"/>
    </xf>
    <xf numFmtId="182" applyNumberFormat="1" fontId="0" fillId="0" borderId="0" applyAlignment="1" xfId="0">
      <alignment vertical="center"/>
    </xf>
    <xf numFmtId="178" applyNumberFormat="1" fontId="4" applyFont="1" fillId="0" borderId="155" applyBorder="1" applyAlignment="1" xfId="0">
      <alignment horizontal="center" vertical="center"/>
    </xf>
    <xf numFmtId="0" fontId="0" fillId="2" applyFill="1" borderId="156" applyBorder="1" applyAlignment="1" xfId="0">
      <alignment horizontal="center" vertical="center" wrapText="1"/>
    </xf>
    <xf numFmtId="0" fontId="0" fillId="2" applyFill="1" borderId="0" applyAlignment="1" xfId="0">
      <alignment horizontal="center" vertical="center" wrapText="1"/>
    </xf>
    <xf numFmtId="0" fontId="0" fillId="2" applyFill="1" borderId="157" applyBorder="1" applyAlignment="1" xfId="0">
      <alignment horizontal="center" vertical="center" wrapText="1"/>
    </xf>
    <xf numFmtId="0" fontId="0" fillId="2" applyFill="1" borderId="158" applyBorder="1" applyAlignment="1" xfId="0">
      <alignment horizontal="center" vertical="center" wrapText="1"/>
    </xf>
    <xf numFmtId="0" fontId="0" fillId="2" applyFill="1" borderId="159" applyBorder="1" applyAlignment="1" xfId="0">
      <alignment horizontal="center" vertical="center" wrapText="1"/>
    </xf>
    <xf numFmtId="0" fontId="0" fillId="2" applyFill="1" borderId="160" applyBorder="1" applyAlignment="1" xfId="0">
      <alignment horizontal="center" vertical="center" wrapText="1"/>
    </xf>
    <xf numFmtId="176" applyNumberFormat="1" fontId="0" fillId="2" applyFill="1" borderId="0" applyAlignment="1" xfId="0">
      <alignment horizontal="center" vertical="center"/>
    </xf>
    <xf numFmtId="176" applyNumberFormat="1" fontId="0" fillId="2" applyFill="1" borderId="161" applyBorder="1" applyAlignment="1" xfId="0">
      <alignment horizontal="center" vertical="center"/>
    </xf>
    <xf numFmtId="176" applyNumberFormat="1" fontId="0" fillId="2" applyFill="1" borderId="162" applyBorder="1" applyAlignment="1" xfId="0">
      <alignment horizontal="center" vertical="center"/>
    </xf>
    <xf numFmtId="176" applyNumberFormat="1" fontId="0" fillId="2" applyFill="1" borderId="163" applyBorder="1" applyAlignment="1" xfId="0">
      <alignment horizontal="center" vertical="center"/>
    </xf>
    <xf numFmtId="176" applyNumberFormat="1" fontId="0" fillId="2" applyFill="1" borderId="164" applyBorder="1" applyAlignment="1" xfId="0">
      <alignment horizontal="center" vertical="center"/>
    </xf>
    <xf numFmtId="176" applyNumberFormat="1" fontId="0" fillId="2" applyFill="1" borderId="165" applyBorder="1" applyAlignment="1" xfId="0">
      <alignment horizontal="center" vertical="center"/>
    </xf>
    <xf numFmtId="178" applyNumberFormat="1" fontId="0" fillId="0" borderId="0" applyAlignment="1" xfId="0">
      <alignment vertical="center"/>
    </xf>
    <xf numFmtId="178" applyNumberFormat="1" fontId="0" fillId="2" applyFill="1" borderId="166" applyBorder="1" applyAlignment="1" xfId="0">
      <alignment horizontal="center" vertical="center"/>
    </xf>
    <xf numFmtId="178" applyNumberFormat="1" fontId="0" fillId="2" applyFill="1" borderId="167" applyBorder="1" applyAlignment="1" xfId="0">
      <alignment horizontal="center" vertical="center"/>
    </xf>
    <xf numFmtId="178" applyNumberFormat="1" fontId="0" fillId="2" applyFill="1" borderId="168" applyBorder="1" applyAlignment="1" xfId="0">
      <alignment horizontal="center" vertical="center"/>
    </xf>
    <xf numFmtId="176" applyNumberFormat="1" fontId="0" fillId="2" applyFill="1" borderId="0" applyAlignment="1" xfId="0">
      <alignment vertical="center"/>
    </xf>
    <xf numFmtId="176" applyNumberFormat="1" fontId="0" fillId="2" applyFill="1" borderId="169" applyBorder="1" applyAlignment="1" xfId="0">
      <alignment vertical="center"/>
    </xf>
    <xf numFmtId="176" applyNumberFormat="1" fontId="0" fillId="2" applyFill="1" borderId="170" applyBorder="1" applyAlignment="1" xfId="0">
      <alignment vertical="center"/>
    </xf>
    <xf numFmtId="176" applyNumberFormat="1" fontId="0" fillId="2" applyFill="1" borderId="171" applyBorder="1" applyAlignment="1" xfId="0">
      <alignment vertical="center"/>
    </xf>
    <xf numFmtId="178" applyNumberFormat="1" fontId="0" fillId="2" applyFill="1" borderId="172" applyBorder="1" applyAlignment="1" xfId="0">
      <alignment vertical="center"/>
    </xf>
    <xf numFmtId="178" applyNumberFormat="1" fontId="0" fillId="2" applyFill="1" borderId="0" applyAlignment="1" xfId="0">
      <alignment vertical="center"/>
    </xf>
    <xf numFmtId="178" applyNumberFormat="1" fontId="0" fillId="2" applyFill="1" borderId="173" applyBorder="1" applyAlignment="1" xfId="0">
      <alignment vertical="center"/>
    </xf>
    <xf numFmtId="178" applyNumberFormat="1" fontId="0" fillId="2" applyFill="1" borderId="174" applyBorder="1" applyAlignment="1" xfId="0">
      <alignment vertical="center"/>
    </xf>
    <xf numFmtId="178" applyNumberFormat="1" fontId="0" fillId="2" applyFill="1" borderId="0" applyAlignment="1" xfId="0">
      <alignment horizontal="center" vertical="center"/>
    </xf>
    <xf numFmtId="178" applyNumberFormat="1" fontId="0" fillId="2" applyFill="1" borderId="175" applyBorder="1" applyAlignment="1" xfId="0">
      <alignment horizontal="center" vertical="center"/>
    </xf>
    <xf numFmtId="178" applyNumberFormat="1" fontId="0" fillId="2" applyFill="1" borderId="176" applyBorder="1" applyAlignment="1" xfId="0">
      <alignment horizontal="center" vertical="center"/>
    </xf>
    <xf numFmtId="178" applyNumberFormat="1" fontId="0" fillId="2" applyFill="1" borderId="177" applyBorder="1" applyAlignment="1" xfId="0">
      <alignment horizontal="center" vertical="center"/>
    </xf>
    <xf numFmtId="178" applyNumberFormat="1" fontId="0" fillId="2" applyFill="1" borderId="178" applyBorder="1" applyAlignment="1" xfId="0">
      <alignment horizontal="center" vertical="center"/>
    </xf>
    <xf numFmtId="178" applyNumberFormat="1" fontId="0" fillId="2" applyFill="1" borderId="179" applyBorder="1" applyAlignment="1" xfId="0">
      <alignment horizontal="center" vertical="center"/>
    </xf>
    <xf numFmtId="0" fontId="0" fillId="57" applyFill="1" borderId="0" applyAlignment="1" xfId="0">
      <alignment vertical="center"/>
    </xf>
    <xf numFmtId="178" applyNumberFormat="1" fontId="5" applyFont="1" fillId="57" applyFill="1" borderId="180" applyBorder="1" applyAlignment="1" xfId="0">
      <alignment horizontal="center" vertical="center"/>
    </xf>
    <xf numFmtId="0" fontId="1" applyFont="1" fillId="57" applyFill="1" borderId="0" applyAlignment="1" xfId="0">
      <alignment vertical="center"/>
    </xf>
    <xf numFmtId="0" fontId="0" fillId="57" applyFill="1" borderId="181" applyBorder="1" applyAlignment="1" xfId="0">
      <alignment horizontal="center" vertical="center"/>
    </xf>
    <xf numFmtId="176" applyNumberFormat="1" fontId="0" fillId="57" applyFill="1" borderId="182" applyBorder="1" applyAlignment="1" xfId="0">
      <alignment horizontal="center" vertical="center"/>
    </xf>
    <xf numFmtId="0" fontId="5" applyFont="1" fillId="57" applyFill="1" borderId="183" applyBorder="1" applyAlignment="1" xfId="0">
      <alignment horizontal="center" vertical="center"/>
    </xf>
    <xf numFmtId="0" fontId="4" applyFont="1" fillId="57" applyFill="1" borderId="184" applyBorder="1" applyAlignment="1" xfId="0">
      <alignment horizontal="center" vertical="center"/>
    </xf>
    <xf numFmtId="176" applyNumberFormat="1" fontId="4" applyFont="1" fillId="57" applyFill="1" borderId="185" applyBorder="1" applyAlignment="1" xfId="0">
      <alignment horizontal="center" vertical="center"/>
    </xf>
    <xf numFmtId="177" applyNumberFormat="1" fontId="0" fillId="57" applyFill="1" borderId="186" applyBorder="1" applyAlignment="1" xfId="0">
      <alignment horizontal="center" vertical="center"/>
    </xf>
    <xf numFmtId="176" applyNumberFormat="1" fontId="4" applyFont="1" fillId="57" applyFill="1" borderId="187" applyBorder="1" applyAlignment="1" xfId="0">
      <alignment horizontal="center" vertical="center"/>
    </xf>
    <xf numFmtId="0" fontId="4" applyFont="1" fillId="57" applyFill="1" borderId="188" applyBorder="1" applyAlignment="1" xfId="0">
      <alignment horizontal="center" vertical="center"/>
    </xf>
    <xf numFmtId="0" fontId="4" applyFont="1" fillId="57" applyFill="1" borderId="189" applyBorder="1" applyAlignment="1" xfId="0">
      <alignment horizontal="center" vertical="center" wrapText="1"/>
    </xf>
    <xf numFmtId="0" fontId="4" applyFont="1" fillId="57" applyFill="1" borderId="190" applyBorder="1" applyAlignment="1" xfId="0">
      <alignment horizontal="center" vertical="center" wrapText="1"/>
    </xf>
    <xf numFmtId="177" applyNumberFormat="1" fontId="0" fillId="0" borderId="191" applyBorder="1" applyAlignment="1" xfId="0">
      <alignment horizontal="center" vertical="center"/>
    </xf>
    <xf numFmtId="0" fontId="0" fillId="2" applyFill="1" borderId="0" applyAlignment="1" xfId="0">
      <alignment vertical="center"/>
    </xf>
    <xf numFmtId="176" applyNumberFormat="1" fontId="4" applyFont="1" fillId="2" applyFill="1" borderId="192" applyBorder="1" applyAlignment="1" xfId="0">
      <alignment horizontal="center" vertical="center"/>
    </xf>
    <xf numFmtId="0" fontId="4" applyFont="1" fillId="2" applyFill="1" borderId="193" applyBorder="1" applyAlignment="1" xfId="0">
      <alignment horizontal="center" vertical="center" wrapText="1"/>
    </xf>
    <xf numFmtId="185" applyNumberFormat="1" fontId="0" fillId="0" borderId="0" applyAlignment="1" xfId="0">
      <alignment vertical="center"/>
    </xf>
    <xf numFmtId="176" applyNumberFormat="1" fontId="0" fillId="0" borderId="0" applyAlignment="1" xfId="0">
      <alignment vertical="center"/>
    </xf>
    <xf numFmtId="176" applyNumberFormat="1" fontId="4" applyFont="1" fillId="0" borderId="0" applyAlignment="1" xfId="0">
      <alignment horizontal="center" vertical="center"/>
    </xf>
    <xf numFmtId="0" fontId="0" fillId="2" applyFill="1" borderId="194" applyBorder="1" applyAlignment="1" xfId="0">
      <alignment horizontal="center" vertical="center"/>
    </xf>
    <xf numFmtId="0" fontId="0" fillId="2" applyFill="1" borderId="195" applyBorder="1" applyAlignment="1" xfId="0">
      <alignment horizontal="left" vertical="center"/>
    </xf>
    <xf numFmtId="0" fontId="1" applyFont="1" fillId="2" applyFill="1" borderId="196" applyBorder="1" applyAlignment="1" xfId="0">
      <alignment horizontal="left" vertical="center"/>
    </xf>
    <xf numFmtId="178" applyNumberFormat="1" fontId="16" applyFont="1" fillId="0" borderId="197" applyBorder="1" applyAlignment="1" xfId="0">
      <alignment horizontal="center" vertical="center"/>
    </xf>
    <xf numFmtId="0" fontId="56" applyFont="1" fillId="0" borderId="198" applyBorder="1" applyAlignment="1" xfId="0">
      <alignment horizontal="center" vertical="center"/>
    </xf>
    <xf numFmtId="0" fontId="5" applyFont="1" fillId="0" borderId="0" applyAlignment="1" xfId="1">
      <alignment vertical="center" wrapText="1"/>
    </xf>
    <xf numFmtId="0" fontId="5" applyFont="1" fillId="0" borderId="199" applyBorder="1" applyAlignment="1" xfId="1">
      <alignment vertical="center" wrapText="1"/>
    </xf>
    <xf numFmtId="0" fontId="5" applyFont="1" fillId="0" borderId="0" applyAlignment="1" xfId="1">
      <alignment horizontal="center" vertical="center" wrapText="1"/>
    </xf>
    <xf numFmtId="0" fontId="5" applyFont="1" fillId="0" borderId="200" applyBorder="1" applyAlignment="1" xfId="1">
      <alignment horizontal="center" vertical="center" wrapText="1"/>
    </xf>
    <xf numFmtId="0" fontId="5" applyFont="1" fillId="0" borderId="201" applyBorder="1" applyAlignment="1" xfId="1">
      <alignment horizontal="center" vertical="center" wrapText="1"/>
    </xf>
    <xf numFmtId="0" fontId="5" applyFont="1" fillId="0" borderId="202" applyBorder="1" applyAlignment="1" xfId="1">
      <alignment horizontal="center" vertical="center" wrapText="1"/>
    </xf>
    <xf numFmtId="0" fontId="5" applyFont="1" fillId="0" borderId="203" applyBorder="1" applyAlignment="1" xfId="1">
      <alignment horizontal="center" vertical="center" wrapText="1"/>
    </xf>
    <xf numFmtId="0" fontId="5" applyFont="1" fillId="0" borderId="204" applyBorder="1" applyAlignment="1" xfId="1">
      <alignment horizontal="center" vertical="center" wrapText="1"/>
    </xf>
    <xf numFmtId="0" fontId="0" fillId="0" borderId="205" applyBorder="1" applyAlignment="1" xfId="0">
      <alignment horizontal="center" vertical="center"/>
    </xf>
    <xf numFmtId="0" fontId="0" fillId="0" borderId="0" applyAlignment="1" xfId="0">
      <alignment vertical="center" wrapText="1"/>
    </xf>
    <xf numFmtId="0" fontId="0" fillId="0" borderId="206" applyBorder="1" applyAlignment="1" xfId="0">
      <alignment vertical="center" wrapText="1"/>
    </xf>
    <xf numFmtId="0" fontId="0" fillId="0" borderId="207" applyBorder="1" applyAlignment="1" xfId="0">
      <alignment vertical="center" wrapText="1"/>
    </xf>
    <xf numFmtId="0" fontId="0" fillId="0" borderId="208" applyBorder="1" applyAlignment="1" xfId="0">
      <alignment vertical="center"/>
    </xf>
    <xf numFmtId="0" fontId="0" fillId="0" borderId="209" applyBorder="1" applyAlignment="1" xfId="0">
      <alignment vertical="center"/>
    </xf>
    <xf numFmtId="0" fontId="0" fillId="0" borderId="210" applyBorder="1" applyAlignment="1" xfId="0">
      <alignment vertical="center"/>
    </xf>
    <xf numFmtId="0" fontId="0" fillId="0" borderId="211" applyBorder="1" applyAlignment="1" xfId="0">
      <alignment vertical="center" wrapText="1"/>
    </xf>
    <xf numFmtId="0" fontId="0" fillId="0" borderId="212" applyBorder="1" applyAlignment="1" xfId="0">
      <alignment vertical="center" wrapText="1"/>
    </xf>
    <xf numFmtId="0" fontId="0" fillId="0" borderId="213" applyBorder="1" applyAlignment="1" xfId="0">
      <alignment vertical="center" wrapText="1"/>
    </xf>
    <xf numFmtId="0" fontId="0" fillId="0" borderId="214" applyBorder="1" applyAlignment="1" xfId="0">
      <alignment vertical="center" wrapText="1"/>
    </xf>
    <xf numFmtId="0" fontId="0" fillId="0" borderId="215" applyBorder="1" applyAlignment="1" xfId="0">
      <alignment vertical="center" wrapText="1"/>
    </xf>
    <xf numFmtId="0" fontId="0" fillId="0" borderId="216" applyBorder="1" applyAlignment="1" xfId="0">
      <alignment vertical="center" wrapText="1"/>
    </xf>
    <xf numFmtId="0" fontId="0" fillId="0" borderId="217" applyBorder="1" applyAlignment="1" xfId="0">
      <alignment horizontal="center" vertical="center"/>
    </xf>
    <xf numFmtId="0" fontId="0" fillId="0" borderId="218" applyBorder="1" applyAlignment="1" xfId="0">
      <alignment horizontal="center" vertical="center"/>
    </xf>
    <xf numFmtId="0" fontId="0" fillId="0" borderId="219" applyBorder="1" applyAlignment="1" xfId="0">
      <alignment horizontal="center" vertical="center"/>
    </xf>
    <xf numFmtId="0" fontId="0" fillId="0" borderId="220" applyBorder="1" applyAlignment="1" xfId="0">
      <alignment horizontal="center" vertical="center" wrapText="1"/>
    </xf>
    <xf numFmtId="0" fontId="0" fillId="0" borderId="221" applyBorder="1" applyAlignment="1" xfId="0">
      <alignment horizontal="center" vertical="center"/>
    </xf>
    <xf numFmtId="0" fontId="8" applyFont="1" fillId="0" borderId="0" applyAlignment="1" xfId="0">
      <alignment vertical="center"/>
    </xf>
    <xf numFmtId="0" fontId="5" applyFont="1" fillId="0" borderId="0" applyAlignment="1" xfId="0">
      <alignment vertical="center"/>
    </xf>
    <xf numFmtId="0" fontId="5" applyFont="1" fillId="0" borderId="0" applyAlignment="1" xfId="0">
      <alignment horizontal="left" vertical="center"/>
    </xf>
    <xf numFmtId="0" fontId="3" applyFont="1" fillId="0" borderId="0" applyAlignment="1" xfId="0">
      <alignment vertical="center"/>
    </xf>
    <xf numFmtId="0" fontId="3" applyFont="1" fillId="0" borderId="0" applyAlignment="1" xfId="0">
      <alignment horizontal="left" vertical="center"/>
    </xf>
    <xf numFmtId="0" fontId="57" applyFont="1" fillId="0" borderId="0" applyAlignment="1" xfId="0">
      <alignment vertical="center"/>
    </xf>
    <xf numFmtId="0" fontId="57" applyFont="1" fillId="0" borderId="0" applyAlignment="1" xfId="0">
      <alignment horizontal="left" vertical="center"/>
    </xf>
    <xf numFmtId="0" fontId="58" applyFont="1" fillId="0" borderId="0" applyAlignment="1" xfId="0">
      <alignment vertical="center"/>
    </xf>
    <xf numFmtId="0" fontId="58" applyFont="1" fillId="0" borderId="0" applyAlignment="1" xfId="0">
      <alignment horizontal="left" vertical="center"/>
    </xf>
    <xf numFmtId="0" fontId="59" applyFont="1" fillId="0" borderId="0" applyAlignment="1" xfId="0">
      <alignment vertical="center"/>
    </xf>
    <xf numFmtId="0" fontId="59" applyFont="1" fillId="0" borderId="0" applyAlignment="1" xfId="0">
      <alignment horizontal="left" vertical="center"/>
    </xf>
    <xf numFmtId="0" fontId="60" applyFont="1" fillId="0" borderId="0" applyAlignment="1" xfId="0">
      <alignment vertical="center"/>
    </xf>
    <xf numFmtId="0" fontId="60" applyFont="1" fillId="0" borderId="0" applyAlignment="1" xfId="0">
      <alignment horizontal="left" vertical="center"/>
    </xf>
    <xf numFmtId="0" fontId="61" applyFont="1" fillId="0" borderId="0" applyAlignment="1" xfId="0">
      <alignment vertical="center"/>
    </xf>
    <xf numFmtId="0" fontId="61" applyFont="1" fillId="0" borderId="0" applyAlignment="1" xfId="0">
      <alignment horizontal="left" vertical="center"/>
    </xf>
    <xf numFmtId="0" fontId="62" applyFont="1" fillId="0" borderId="0" applyAlignment="1" xfId="0">
      <alignment vertical="center"/>
    </xf>
    <xf numFmtId="0" fontId="62" applyFont="1" fillId="0" borderId="0" applyAlignment="1" xfId="0">
      <alignment horizontal="left" vertical="center"/>
    </xf>
    <xf numFmtId="0" fontId="63" applyFont="1" fillId="0" borderId="0" applyAlignment="1" xfId="0">
      <alignment vertical="center"/>
    </xf>
    <xf numFmtId="0" fontId="63" applyFont="1" fillId="0" borderId="0" applyAlignment="1" xfId="0">
      <alignment horizontal="left" vertical="center"/>
    </xf>
    <xf numFmtId="0" fontId="64" applyFont="1" fillId="0" borderId="0" applyAlignment="1" xfId="0">
      <alignment vertical="center"/>
    </xf>
    <xf numFmtId="0" fontId="64" applyFont="1" fillId="0" borderId="0" applyAlignment="1" xfId="0">
      <alignment horizontal="left" vertical="center"/>
    </xf>
    <xf numFmtId="0" fontId="0" fillId="0" borderId="222" applyBorder="1" applyAlignment="1" xfId="0">
      <alignment vertical="center" wrapText="1"/>
    </xf>
    <xf numFmtId="0" fontId="0" fillId="0" borderId="223" applyBorder="1" applyAlignment="1" xfId="0">
      <alignment vertical="center" wrapText="1"/>
    </xf>
    <xf numFmtId="0" fontId="0" fillId="0" borderId="224" applyBorder="1" applyAlignment="1" xfId="0">
      <alignment vertical="center" wrapText="1"/>
    </xf>
    <xf numFmtId="0" fontId="4" applyFont="1" fillId="0" borderId="0" applyAlignment="1" xfId="0">
      <alignment horizontal="center" vertical="center"/>
    </xf>
    <xf numFmtId="0" fontId="4" applyFont="1" fillId="0" borderId="225" applyBorder="1" applyAlignment="1" xfId="0">
      <alignment horizontal="center" vertical="center"/>
    </xf>
    <xf numFmtId="0" fontId="4" applyFont="1" fillId="0" borderId="226" applyBorder="1" applyAlignment="1" xfId="0">
      <alignment horizontal="center" vertical="center"/>
    </xf>
    <xf numFmtId="0" fontId="4" applyFont="1" fillId="0" borderId="227" applyBorder="1" applyAlignment="1" xfId="0">
      <alignment horizontal="center" vertical="center"/>
    </xf>
    <xf numFmtId="0" fontId="4" applyFont="1" fillId="0" borderId="228" applyBorder="1" applyAlignment="1" xfId="0">
      <alignment horizontal="center" vertical="center"/>
    </xf>
    <xf numFmtId="0" fontId="4" applyFont="1" fillId="0" borderId="229" applyBorder="1" applyAlignment="1" xfId="0">
      <alignment horizontal="center" vertical="center"/>
    </xf>
    <xf numFmtId="0" fontId="4" applyFont="1" fillId="0" borderId="230" applyBorder="1" applyAlignment="1" xfId="0">
      <alignment horizontal="center" vertical="center"/>
    </xf>
    <xf numFmtId="0" fontId="5" applyFont="1" fillId="0" borderId="89" applyBorder="1" applyAlignment="1" xfId="0">
      <alignment horizontal="center" vertical="center" wrapText="1"/>
    </xf>
    <xf numFmtId="0" fontId="5" applyFont="1" fillId="0" borderId="81" applyBorder="1" applyAlignment="1" xfId="0">
      <alignment horizontal="center" vertical="center" wrapText="1"/>
    </xf>
    <xf numFmtId="0" fontId="5" applyFont="1" fillId="0" borderId="88" applyBorder="1" applyAlignment="1" xfId="0">
      <alignment horizontal="center" vertical="center" wrapText="1"/>
    </xf>
    <xf numFmtId="0" fontId="5" applyFont="1" fillId="0" borderId="86" applyBorder="1" applyAlignment="1" xfId="0">
      <alignment horizontal="center" vertical="center" wrapText="1"/>
    </xf>
    <xf numFmtId="0" fontId="3" applyFont="1" fillId="0" borderId="235" applyBorder="1" applyAlignment="1" xfId="0">
      <alignment horizontal="center" vertical="center" wrapText="1"/>
    </xf>
    <xf numFmtId="0" fontId="3" applyFont="1" fillId="0" borderId="236" applyBorder="1" applyAlignment="1" xfId="0">
      <alignment horizontal="center" vertical="center" wrapText="1"/>
    </xf>
    <xf numFmtId="0" fontId="0" fillId="0" borderId="0" applyAlignment="1" xfId="1">
      <alignment horizontal="center" vertical="center" wrapText="1"/>
    </xf>
    <xf numFmtId="0" fontId="0" fillId="0" borderId="237" applyBorder="1" applyAlignment="1" xfId="1">
      <alignment horizontal="center" vertical="center" wrapText="1"/>
    </xf>
    <xf numFmtId="0" fontId="0" applyFill="1" fillId="0" borderId="238" applyBorder="1" applyAlignment="1" xfId="1">
      <alignment horizontal="center" vertical="center" wrapText="1"/>
    </xf>
    <xf numFmtId="0" fontId="0" applyFill="1" fillId="0" borderId="239" applyBorder="1" applyAlignment="1" xfId="1">
      <alignment horizontal="center" vertical="center" wrapText="1"/>
    </xf>
    <xf numFmtId="0" fontId="0" applyFill="1" fillId="0" borderId="240" applyBorder="1" applyAlignment="1" xfId="1">
      <alignment horizontal="center" vertical="center" wrapText="1"/>
    </xf>
    <xf numFmtId="0" fontId="0" applyFill="1" fillId="0" borderId="241" applyBorder="1" applyAlignment="1" xfId="1">
      <alignment horizontal="center" vertical="center" wrapText="1"/>
    </xf>
    <xf numFmtId="0" fontId="14" applyFont="1" applyFill="1" fillId="0" borderId="0" applyAlignment="1" xfId="0">
      <alignment horizontal="center" vertical="center" wrapText="1"/>
    </xf>
    <xf numFmtId="0" fontId="14" applyFont="1" applyFill="1" fillId="0" borderId="242" applyBorder="1" applyAlignment="1" xfId="0">
      <alignment horizontal="center" vertical="center" wrapText="1"/>
    </xf>
    <xf numFmtId="0" fontId="14" applyFont="1" applyFill="1" fillId="0" borderId="243" applyBorder="1" applyAlignment="1" xfId="0">
      <alignment horizontal="center" vertical="center" wrapText="1"/>
    </xf>
    <xf numFmtId="0" fontId="14" applyFont="1" applyFill="1" fillId="0" borderId="244" applyBorder="1" applyAlignment="1" xfId="0">
      <alignment horizontal="center" vertical="center" wrapText="1"/>
    </xf>
    <xf numFmtId="0" fontId="14" applyFont="1" applyFill="1" fillId="0" borderId="245" applyBorder="1" applyAlignment="1" xfId="0">
      <alignment horizontal="center" vertical="center" wrapText="1"/>
    </xf>
    <xf numFmtId="0" fontId="14" applyFont="1" applyFill="1" fillId="0" borderId="246" applyBorder="1" applyAlignment="1" xfId="0">
      <alignment horizontal="center" vertical="center" wrapText="1"/>
    </xf>
    <xf numFmtId="0" fontId="14" applyFont="1" applyFill="1" fillId="0" borderId="247" applyBorder="1" applyAlignment="1" xfId="0">
      <alignment horizontal="center" vertical="center" wrapText="1"/>
    </xf>
    <xf numFmtId="0" fontId="5" applyFont="1" applyFill="1" fillId="0" borderId="0" applyAlignment="1" xfId="1">
      <alignment horizontal="center" vertical="center" wrapText="1"/>
    </xf>
    <xf numFmtId="0" fontId="5" applyFont="1" applyFill="1" fillId="0" borderId="248" applyBorder="1" applyAlignment="1" xfId="1">
      <alignment horizontal="center" vertical="center" wrapText="1"/>
    </xf>
    <xf numFmtId="0" fontId="5" applyFont="1" applyFill="1" fillId="0" borderId="249" applyBorder="1" applyAlignment="1" xfId="1">
      <alignment horizontal="center" vertical="center" wrapText="1"/>
    </xf>
    <xf numFmtId="0" fontId="5" applyFont="1" applyFill="1" fillId="0" borderId="250" applyBorder="1" applyAlignment="1" xfId="1">
      <alignment horizontal="center" vertical="center" wrapText="1"/>
    </xf>
    <xf numFmtId="0" fontId="5" applyFont="1" applyFill="1" fillId="0" borderId="251" applyBorder="1" applyAlignment="1" xfId="1">
      <alignment horizontal="center" vertical="center" wrapText="1"/>
    </xf>
    <xf numFmtId="0" fontId="5" applyFont="1" applyFill="1" fillId="0" borderId="252" applyBorder="1" applyAlignment="1" xfId="1">
      <alignment horizontal="center" vertical="center" wrapText="1"/>
    </xf>
    <xf numFmtId="0" fontId="65" applyFont="1" fillId="0" borderId="0" applyAlignment="1" xfId="0">
      <alignment vertical="center"/>
    </xf>
    <xf numFmtId="0" fontId="66" applyFont="1" applyFill="1" fillId="0" borderId="253" applyBorder="1" applyAlignment="1" xfId="0">
      <alignment horizontal="center" vertical="center" wrapText="1"/>
    </xf>
    <xf numFmtId="0" fontId="66" applyFont="1" applyFill="1" fillId="0" borderId="254" applyBorder="1" applyAlignment="1" xfId="0">
      <alignment horizontal="center" vertical="center" wrapText="1"/>
    </xf>
    <xf numFmtId="0" fontId="67" applyFont="1" fillId="0" borderId="0" applyAlignment="1" xfId="0">
      <alignment vertical="center"/>
    </xf>
    <xf numFmtId="0" fontId="68" applyFont="1" applyFill="1" fillId="0" borderId="255" applyBorder="1" applyAlignment="1" xfId="0">
      <alignment horizontal="center" vertical="center" wrapText="1"/>
    </xf>
    <xf numFmtId="0" fontId="68" applyFont="1" applyFill="1" fillId="0" borderId="256" applyBorder="1" applyAlignment="1" xfId="0">
      <alignment horizontal="center" vertical="center" wrapText="1"/>
    </xf>
    <xf numFmtId="0" fontId="69" applyFont="1" fillId="0" borderId="0" applyAlignment="1" xfId="0">
      <alignment vertical="center"/>
    </xf>
    <xf numFmtId="0" fontId="70" applyFont="1" applyFill="1" fillId="0" borderId="257" applyBorder="1" applyAlignment="1" xfId="0">
      <alignment horizontal="center" vertical="center" wrapText="1"/>
    </xf>
    <xf numFmtId="0" fontId="70" applyFont="1" applyFill="1" fillId="0" borderId="258" applyBorder="1" applyAlignment="1" xfId="0">
      <alignment horizontal="center" vertical="center" wrapText="1"/>
    </xf>
    <xf numFmtId="0" fontId="71" applyFont="1" fillId="0" borderId="0" applyAlignment="1" xfId="0">
      <alignment vertical="center"/>
    </xf>
    <xf numFmtId="0" fontId="72" applyFont="1" applyFill="1" fillId="0" borderId="259" applyBorder="1" applyAlignment="1" xfId="0">
      <alignment horizontal="center" vertical="center" wrapText="1"/>
    </xf>
    <xf numFmtId="0" fontId="72" applyFont="1" applyFill="1" fillId="0" borderId="260" applyBorder="1" applyAlignment="1" xfId="0">
      <alignment horizontal="center" vertical="center" wrapText="1"/>
    </xf>
    <xf numFmtId="0" fontId="73" applyFont="1" fillId="0" borderId="0" applyAlignment="1" xfId="0">
      <alignment vertical="center"/>
    </xf>
    <xf numFmtId="0" fontId="74" applyFont="1" applyFill="1" fillId="0" borderId="261" applyBorder="1" applyAlignment="1" xfId="0">
      <alignment horizontal="center" vertical="center" wrapText="1"/>
    </xf>
    <xf numFmtId="0" fontId="74" applyFont="1" applyFill="1" fillId="0" borderId="262" applyBorder="1" applyAlignment="1" xfId="0">
      <alignment horizontal="center" vertical="center" wrapText="1"/>
    </xf>
    <xf numFmtId="0" fontId="75" applyFont="1" fillId="0" borderId="0" applyAlignment="1" xfId="0">
      <alignment vertical="center"/>
    </xf>
    <xf numFmtId="0" fontId="76" applyFont="1" applyFill="1" fillId="0" borderId="263" applyBorder="1" applyAlignment="1" xfId="0">
      <alignment horizontal="center" vertical="center" wrapText="1"/>
    </xf>
    <xf numFmtId="0" fontId="76" applyFont="1" applyFill="1" fillId="0" borderId="264" applyBorder="1" applyAlignment="1" xfId="0">
      <alignment horizontal="center" vertical="center" wrapText="1"/>
    </xf>
    <xf numFmtId="0" fontId="77" applyFont="1" fillId="0" borderId="0" applyAlignment="1" xfId="0">
      <alignment vertical="center"/>
    </xf>
    <xf numFmtId="0" fontId="78" applyFont="1" applyFill="1" fillId="0" borderId="265" applyBorder="1" applyAlignment="1" xfId="0">
      <alignment horizontal="center" vertical="center" wrapText="1"/>
    </xf>
    <xf numFmtId="0" fontId="78" applyFont="1" applyFill="1" fillId="0" borderId="266" applyBorder="1" applyAlignment="1" xfId="0">
      <alignment horizontal="center" vertical="center" wrapText="1"/>
    </xf>
    <xf numFmtId="0" fontId="79" applyFont="1" fillId="0" borderId="0" applyAlignment="1" xfId="0">
      <alignment vertical="center"/>
    </xf>
    <xf numFmtId="0" fontId="80" applyFont="1" applyFill="1" fillId="0" borderId="267" applyBorder="1" applyAlignment="1" xfId="0">
      <alignment horizontal="center" vertical="center" wrapText="1"/>
    </xf>
    <xf numFmtId="0" fontId="80" applyFont="1" applyFill="1" fillId="0" borderId="268" applyBorder="1" applyAlignment="1" xfId="0">
      <alignment horizontal="center" vertical="center" wrapText="1"/>
    </xf>
    <xf numFmtId="0" fontId="81" applyFont="1" fillId="0" borderId="0" applyAlignment="1" xfId="0">
      <alignment vertical="center"/>
    </xf>
    <xf numFmtId="0" fontId="82" applyFont="1" applyFill="1" fillId="0" borderId="269" applyBorder="1" applyAlignment="1" xfId="0">
      <alignment horizontal="center" vertical="center" wrapText="1"/>
    </xf>
    <xf numFmtId="0" fontId="82" applyFont="1" applyFill="1" fillId="0" borderId="270" applyBorder="1" applyAlignment="1" xfId="0">
      <alignment horizontal="center" vertical="center" wrapText="1"/>
    </xf>
    <xf numFmtId="0" fontId="83" applyFont="1" applyFill="1" fillId="0" borderId="271" applyBorder="1" applyAlignment="1" xfId="0">
      <alignment horizontal="center" vertical="center" wrapText="1"/>
    </xf>
    <xf numFmtId="0" fontId="83" applyFont="1" applyFill="1" fillId="0" borderId="272" applyBorder="1" applyAlignment="1" xfId="0">
      <alignment horizontal="center" vertical="center" wrapText="1"/>
    </xf>
    <xf numFmtId="0" fontId="84" applyFont="1" applyFill="1" fillId="0" borderId="273" applyBorder="1" applyAlignment="1" xfId="0">
      <alignment horizontal="center" vertical="center" wrapText="1"/>
    </xf>
    <xf numFmtId="0" fontId="84" applyFont="1" applyFill="1" fillId="0" borderId="274" applyBorder="1" applyAlignment="1" xfId="0">
      <alignment horizontal="center" vertical="center" wrapText="1"/>
    </xf>
    <xf numFmtId="0" fontId="4" applyFont="1" applyFill="1" fillId="0" borderId="275" applyBorder="1" applyAlignment="1" xfId="0">
      <alignment horizontal="center" vertical="center" wrapText="1"/>
    </xf>
    <xf numFmtId="0" fontId="4" applyFont="1" fillId="0" borderId="0" applyAlignment="1" xfId="0">
      <alignment vertical="center"/>
    </xf>
    <xf numFmtId="177" applyNumberFormat="1" fontId="0" fillId="0" borderId="0" applyAlignment="1" xfId="0">
      <alignment vertical="center"/>
    </xf>
    <xf numFmtId="0" fontId="0" fillId="0" applyBorder="1" borderId="0" applyAlignment="1" xfId="0">
      <alignment vertical="center"/>
    </xf>
    <xf numFmtId="0" fontId="0" fillId="10" applyFill="1" borderId="0" applyAlignment="1" xfId="0">
      <alignment vertical="center"/>
    </xf>
    <xf numFmtId="0" fontId="0" fillId="11" applyFill="1" borderId="0" applyAlignment="1" xfId="0">
      <alignment vertical="center"/>
    </xf>
    <xf numFmtId="0" fontId="0" fillId="12" applyFill="1" applyBorder="1" borderId="0" applyAlignment="1" xfId="0">
      <alignment vertical="center"/>
    </xf>
    <xf numFmtId="0" fontId="0" fillId="13" applyFill="1" applyBorder="1" borderId="0" applyAlignment="1" xfId="0">
      <alignment vertical="center"/>
    </xf>
    <xf numFmtId="0" fontId="0" fillId="14" applyFill="1" borderId="0" applyAlignment="1" xfId="0">
      <alignment vertical="center"/>
    </xf>
    <xf numFmtId="0" fontId="0" fillId="15" applyFill="1" borderId="0" applyAlignment="1" xfId="0">
      <alignment vertical="center"/>
    </xf>
    <xf numFmtId="0" fontId="0" fillId="16" applyFill="1" borderId="0" applyAlignment="1" xfId="0">
      <alignment vertical="center"/>
    </xf>
    <xf numFmtId="0" fontId="0" fillId="17"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0" fillId="20" applyFill="1" borderId="0" applyAlignment="1" xfId="0">
      <alignment vertical="center"/>
    </xf>
    <xf numFmtId="0" fontId="0"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0" fillId="13" applyFill="1" borderId="0" applyAlignment="1" xfId="0">
      <alignment vertical="center"/>
    </xf>
    <xf numFmtId="0" fontId="0" fillId="24" applyFill="1" borderId="0" applyAlignment="1" xfId="0">
      <alignment vertical="center"/>
    </xf>
    <xf numFmtId="0" fontId="0"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0" fillId="28" applyFill="1" borderId="0" applyAlignment="1" xfId="0">
      <alignment vertical="center"/>
    </xf>
    <xf numFmtId="0" fontId="0" fillId="29" applyFill="1" borderId="0" applyAlignment="1" xfId="0">
      <alignment vertical="center"/>
    </xf>
    <xf numFmtId="0" fontId="0" fillId="30" applyFill="1" borderId="0" applyAlignment="1" xfId="0">
      <alignment vertical="center"/>
    </xf>
    <xf numFmtId="0" fontId="0" fillId="31" applyFill="1" borderId="0" applyAlignment="1" xfId="0">
      <alignment vertical="center"/>
    </xf>
    <xf numFmtId="0" fontId="0" fillId="32" applyFill="1" borderId="0" applyAlignment="1" xfId="0">
      <alignment vertical="center"/>
    </xf>
    <xf numFmtId="0" fontId="6" applyFont="1" fillId="2" applyFill="1" borderId="0" applyAlignment="1" xfId="0">
      <alignment horizontal="center" vertical="center" wrapText="1"/>
    </xf>
    <xf numFmtId="0" fontId="4" applyFont="1" fillId="2" applyFill="1" borderId="0" applyAlignment="1" xfId="0">
      <alignment horizontal="center" vertical="center"/>
    </xf>
    <xf numFmtId="0" fontId="56" applyFont="1" fillId="2" applyFill="1" borderId="276" applyBorder="1" applyAlignment="1" xfId="0">
      <alignment horizontal="center" vertical="center"/>
    </xf>
    <xf numFmtId="0" fontId="5" applyFont="1" fillId="0" borderId="0" applyAlignment="1" xfId="0">
      <alignment horizontal="center" vertical="center"/>
    </xf>
    <xf numFmtId="0" fontId="0" fillId="2" applyFill="1" borderId="0" applyAlignment="1" xfId="0">
      <alignment horizontal="left" vertical="center" wrapText="1"/>
    </xf>
    <xf numFmtId="176" applyNumberFormat="1" fontId="0" fillId="0" borderId="277" applyBorder="1" applyAlignment="1" xfId="0">
      <alignment horizontal="center" vertical="center"/>
    </xf>
    <xf numFmtId="176" applyNumberFormat="1" fontId="0" fillId="0" borderId="278" applyBorder="1" applyAlignment="1" xfId="0">
      <alignment horizontal="center" vertical="center"/>
    </xf>
    <xf numFmtId="176" applyNumberFormat="1" fontId="0" fillId="0" borderId="0" applyAlignment="1" xfId="0">
      <alignment horizontal="center" vertical="center"/>
    </xf>
    <xf numFmtId="0" fontId="4" applyFont="1" applyFill="1" fillId="0" borderId="279" applyBorder="1" applyAlignment="1" xfId="0">
      <alignment horizontal="center" vertical="center"/>
    </xf>
    <xf numFmtId="176" applyNumberFormat="1" fontId="0" applyFill="1" fillId="0" borderId="280" applyBorder="1" applyAlignment="1" xfId="0">
      <alignment horizontal="center" vertical="center"/>
    </xf>
    <xf numFmtId="0" fontId="0" applyFill="1" fillId="0" borderId="281" applyBorder="1" applyAlignment="1" xfId="0">
      <alignment horizontal="center" vertical="center"/>
    </xf>
    <xf numFmtId="176" applyNumberFormat="1" fontId="0" applyFill="1" fillId="0" borderId="282" applyBorder="1" applyAlignment="1" xfId="0">
      <alignment horizontal="center" vertical="center"/>
    </xf>
    <xf numFmtId="0" fontId="0" applyFill="1" fillId="0" borderId="283" applyBorder="1" applyAlignment="1" xfId="0">
      <alignment horizontal="center" vertical="center"/>
    </xf>
    <xf numFmtId="0" fontId="0" applyFill="1" fillId="0" borderId="284" applyBorder="1" applyAlignment="1" xfId="0">
      <alignment horizontal="center" vertical="center" wrapText="1"/>
    </xf>
    <xf numFmtId="0" fontId="3" applyFont="1" applyFill="1" fillId="0" borderId="285" applyBorder="1" applyAlignment="1" xfId="0">
      <alignment horizontal="center" vertical="center" wrapText="1"/>
    </xf>
    <xf numFmtId="0" fontId="0" applyFill="1" fillId="0" borderId="286" applyBorder="1" applyAlignment="1" xfId="0">
      <alignment horizontal="center" vertical="center" wrapText="1"/>
    </xf>
    <xf numFmtId="0" fontId="0" applyFill="1" fillId="0" borderId="287" applyBorder="1" applyAlignment="1" xfId="0">
      <alignment horizontal="center" vertical="center" wrapText="1"/>
    </xf>
    <xf numFmtId="0" fontId="3" applyFont="1" applyFill="1" fillId="0" borderId="288" applyBorder="1" applyAlignment="1" xfId="0">
      <alignment horizontal="center" vertical="center" wrapText="1"/>
    </xf>
    <xf numFmtId="0" fontId="0" applyFill="1" fillId="0" borderId="0" applyAlignment="1" xfId="0">
      <alignment horizontal="center" vertical="center"/>
    </xf>
    <xf numFmtId="0" fontId="0" applyFill="1" fillId="0" borderId="289" applyBorder="1" applyAlignment="1" xfId="0">
      <alignment horizontal="center" vertical="center"/>
    </xf>
    <xf numFmtId="0" fontId="0" applyFill="1" fillId="0" borderId="290" applyBorder="1" applyAlignment="1" xfId="0">
      <alignment vertical="center"/>
    </xf>
    <xf numFmtId="0" fontId="0" applyFill="1" fillId="0" borderId="291" applyBorder="1" applyAlignment="1" xfId="0">
      <alignment vertical="center"/>
    </xf>
    <xf numFmtId="176" applyNumberFormat="1" fontId="0" applyFill="1" fillId="0" borderId="0" applyAlignment="1" xfId="0">
      <alignment vertical="center"/>
    </xf>
    <xf numFmtId="176" applyNumberFormat="1" fontId="0" applyFill="1" fillId="0" borderId="292" applyBorder="1" applyAlignment="1" xfId="0">
      <alignment vertical="center"/>
    </xf>
    <xf numFmtId="176" applyNumberFormat="1" fontId="0" applyFill="1" fillId="0" borderId="293" applyBorder="1" applyAlignment="1" xfId="0">
      <alignment vertical="center"/>
    </xf>
    <xf numFmtId="176" applyNumberFormat="1" fontId="0" applyFill="1" fillId="0" borderId="0" applyAlignment="1" xfId="0">
      <alignment horizontal="center" vertical="center"/>
    </xf>
    <xf numFmtId="0" fontId="0" applyFill="1" fillId="0" borderId="294" applyBorder="1" applyAlignment="1" xfId="0">
      <alignment vertical="center"/>
    </xf>
    <xf numFmtId="178" applyNumberFormat="1" fontId="0" applyFill="1" fillId="0" borderId="295" applyBorder="1" applyAlignment="1" xfId="0">
      <alignment horizontal="center" vertical="center"/>
    </xf>
    <xf numFmtId="178" applyNumberFormat="1" fontId="0" applyFill="1" fillId="0" borderId="296" applyBorder="1" applyAlignment="1" xfId="0">
      <alignment horizontal="center" vertical="center"/>
    </xf>
    <xf numFmtId="0" fontId="0" applyFill="1" fillId="0" borderId="297" applyBorder="1" applyAlignment="1" xfId="0">
      <alignment vertical="center"/>
    </xf>
    <xf numFmtId="178" applyNumberFormat="1" fontId="0" applyFill="1" fillId="0" borderId="0" applyAlignment="1" xfId="0">
      <alignment horizontal="center" vertical="center"/>
    </xf>
    <xf numFmtId="178" applyNumberFormat="1" fontId="0" applyFill="1" fillId="0" borderId="298" applyBorder="1" applyAlignment="1" xfId="0">
      <alignment horizontal="center" vertical="center"/>
    </xf>
    <xf numFmtId="178" applyNumberFormat="1" fontId="0" applyFill="1" fillId="0" borderId="299" applyBorder="1" applyAlignment="1" xfId="0">
      <alignment vertical="center"/>
    </xf>
    <xf numFmtId="178" applyNumberFormat="1" fontId="0" applyFill="1" fillId="0" borderId="300" applyBorder="1" applyAlignment="1" xfId="0">
      <alignment horizontal="center" vertical="center"/>
    </xf>
    <xf numFmtId="0" fontId="0" fillId="2" applyFill="1" borderId="301" applyBorder="1" applyAlignment="1" xfId="0">
      <alignment vertical="center"/>
    </xf>
    <xf numFmtId="0" fontId="0" fillId="2" applyFill="1" borderId="302" applyBorder="1" applyAlignment="1" xfId="0">
      <alignment horizontal="center" vertical="center"/>
    </xf>
    <xf numFmtId="0" fontId="0" fillId="2" applyFill="1" borderId="303" applyBorder="1" applyAlignment="1" xfId="0">
      <alignment horizontal="center" vertical="center"/>
    </xf>
    <xf numFmtId="0" fontId="0" fillId="2" applyFill="1" borderId="304" applyBorder="1" applyAlignment="1" xfId="0">
      <alignment horizontal="center" vertical="center"/>
    </xf>
    <xf numFmtId="0" fontId="0" fillId="2" applyFill="1" borderId="305" applyBorder="1" applyAlignment="1" xfId="0">
      <alignment horizontal="center" vertical="center"/>
    </xf>
    <xf numFmtId="0" fontId="0" fillId="0" borderId="306" applyBorder="1" applyAlignment="1" xfId="0">
      <alignment vertical="center"/>
    </xf>
    <xf numFmtId="178" applyNumberFormat="1" fontId="0" fillId="0" borderId="307" applyBorder="1" applyAlignment="1" xfId="0">
      <alignment vertical="center"/>
    </xf>
    <xf numFmtId="178" applyNumberFormat="1" fontId="0" fillId="0" borderId="308" applyBorder="1" applyAlignment="1" xfId="0">
      <alignment horizontal="center" vertical="center"/>
    </xf>
    <xf numFmtId="0" fontId="0" fillId="0" borderId="309" applyBorder="1" applyAlignment="1" xfId="0">
      <alignment vertical="center"/>
    </xf>
    <xf numFmtId="178" applyNumberFormat="1" fontId="0" applyFill="1" fillId="0" borderId="310" applyBorder="1" applyAlignment="1" xfId="0">
      <alignment horizontal="center" vertical="center"/>
    </xf>
    <xf numFmtId="178" applyNumberFormat="1" fontId="0" applyFill="1" fillId="0" borderId="311" applyBorder="1" applyAlignment="1" xfId="0">
      <alignment horizontal="center" vertical="center"/>
    </xf>
    <xf numFmtId="178" applyNumberFormat="1" fontId="0" applyFill="1" fillId="0" borderId="312" applyBorder="1" applyAlignment="1" xfId="0">
      <alignment horizontal="center" vertical="center"/>
    </xf>
    <xf numFmtId="178" applyNumberFormat="1" fontId="0" applyFill="1" fillId="0" borderId="313" applyBorder="1" applyAlignment="1" xfId="0">
      <alignment horizontal="center" vertical="center"/>
    </xf>
    <xf numFmtId="178" applyNumberFormat="1" fontId="0" applyFill="1" fillId="0" borderId="314" applyBorder="1" applyAlignment="1" xfId="0">
      <alignment horizontal="center" vertical="center"/>
    </xf>
    <xf numFmtId="178" applyNumberFormat="1" fontId="0" applyFill="1" fillId="0" borderId="0" applyAlignment="1" xfId="0">
      <alignment vertical="center"/>
    </xf>
    <xf numFmtId="178" applyNumberFormat="1" fontId="0" applyFill="1" fillId="0" borderId="315" applyBorder="1" applyAlignment="1" xfId="0">
      <alignment vertical="center"/>
    </xf>
    <xf numFmtId="178" applyNumberFormat="1" fontId="0" applyFill="1" fillId="0" borderId="316" applyBorder="1" applyAlignment="1" xfId="0">
      <alignment vertical="center"/>
    </xf>
    <xf numFmtId="178" applyNumberFormat="1" fontId="0" applyFill="1" fillId="0" borderId="317" applyBorder="1" applyAlignment="1" xfId="0">
      <alignment vertical="center"/>
    </xf>
    <xf numFmtId="178" applyNumberFormat="1" fontId="0" applyFill="1" fillId="0" applyBorder="1" borderId="0" applyAlignment="1" xfId="0">
      <alignment vertical="center"/>
    </xf>
    <xf numFmtId="0" fontId="4" applyFont="1" applyFill="1" fillId="0" borderId="318" applyBorder="1" applyAlignment="1" xfId="0">
      <alignment horizontal="center" vertical="center"/>
    </xf>
    <xf numFmtId="176" applyNumberFormat="1" fontId="0" applyFill="1" fillId="0" borderId="319" applyBorder="1" applyAlignment="1" xfId="0">
      <alignment horizontal="center" vertical="center"/>
    </xf>
    <xf numFmtId="176" applyNumberFormat="1" fontId="0" applyFill="1" fillId="0" borderId="320" applyBorder="1" applyAlignment="1" xfId="0">
      <alignment horizontal="center" vertical="center"/>
    </xf>
    <xf numFmtId="176" applyNumberFormat="1" fontId="0" applyFill="1" fillId="0" borderId="321" applyBorder="1" applyAlignment="1" xfId="0">
      <alignment horizontal="center" vertical="center"/>
    </xf>
    <xf numFmtId="176" applyNumberFormat="1" fontId="0" applyFill="1" fillId="0" borderId="322" applyBorder="1" applyAlignment="1" xfId="0">
      <alignment horizontal="center" vertical="center"/>
    </xf>
    <xf numFmtId="176" applyNumberFormat="1" fontId="0" applyFill="1" fillId="0" borderId="323" applyBorder="1" applyAlignment="1" xfId="0">
      <alignment horizontal="center" vertical="center"/>
    </xf>
    <xf numFmtId="176" applyNumberFormat="1" fontId="0" applyFill="1" fillId="0" borderId="324" applyBorder="1" applyAlignment="1" xfId="0">
      <alignment horizontal="center" vertical="center"/>
    </xf>
    <xf numFmtId="0" fontId="0" applyFill="1" fillId="0" applyBorder="1" borderId="0" applyAlignment="1" xfId="0">
      <alignment vertical="center"/>
    </xf>
    <xf numFmtId="0" fontId="0" applyFill="1" fillId="0" borderId="325" applyBorder="1" applyAlignment="1" xfId="0">
      <alignment vertical="center"/>
    </xf>
    <xf numFmtId="0" fontId="1" applyFont="1" fillId="0" borderId="0" applyAlignment="1" xfId="0">
      <alignment horizontal="center" vertical="center"/>
    </xf>
    <xf numFmtId="178" applyNumberFormat="1" fontId="1" applyFont="1" fillId="0" borderId="0" applyAlignment="1" xfId="0">
      <alignment horizontal="center" vertical="center"/>
    </xf>
    <xf numFmtId="0" fontId="5" applyFont="1" fillId="0" borderId="326" applyBorder="1" applyAlignment="1" xfId="1">
      <alignment horizontal="left" vertical="center" wrapText="1"/>
    </xf>
    <xf numFmtId="0" fontId="85" applyFont="1" fillId="0" borderId="0" applyAlignment="1" xfId="0">
      <alignment vertical="center"/>
    </xf>
    <xf numFmtId="0" fontId="12" applyFont="1" fillId="0" borderId="327" applyBorder="1" applyAlignment="1" xfId="1">
      <alignment horizontal="center" vertical="center" wrapText="1"/>
    </xf>
    <xf numFmtId="0" fontId="18" applyFont="1" fillId="0" borderId="0" applyAlignment="1" xfId="0">
      <alignment vertical="center"/>
    </xf>
    <xf numFmtId="0" fontId="4" applyFont="1" fillId="0" borderId="23" applyBorder="1" applyAlignment="1" xfId="1">
      <alignment horizontal="center" vertical="center" wrapText="1"/>
    </xf>
    <xf numFmtId="0" fontId="4" applyFont="1" fillId="0" borderId="329" applyBorder="1" applyAlignment="1" xfId="1">
      <alignment horizontal="left" vertical="center" wrapText="1"/>
    </xf>
    <xf numFmtId="0" fontId="0" fillId="0" borderId="0" applyAlignment="1" xfId="0">
      <alignment vertical="top"/>
    </xf>
    <xf numFmtId="0" fontId="12" applyFont="1" fillId="0" borderId="330" applyBorder="1" applyAlignment="1" xfId="1">
      <alignment horizontal="center" vertical="top" wrapText="1"/>
    </xf>
    <xf numFmtId="0" fontId="12" applyFont="1" fillId="0" borderId="331" applyBorder="1" applyAlignment="1" xfId="1">
      <alignment horizontal="left" vertical="top" wrapText="1"/>
    </xf>
    <xf numFmtId="0" fontId="12" applyFont="1" fillId="0" borderId="332" applyBorder="1" applyAlignment="1" xfId="1">
      <alignment vertical="top" wrapText="1"/>
    </xf>
    <xf numFmtId="0" fontId="12" applyFont="1" fillId="0" borderId="333" applyBorder="1" applyAlignment="1" xfId="1">
      <alignment vertical="center" wrapText="1"/>
    </xf>
    <xf numFmtId="0" fontId="1" applyFont="1" fillId="2" applyFill="1" borderId="0" applyAlignment="1" xfId="0">
      <alignment horizontal="left" vertical="center"/>
    </xf>
    <xf numFmtId="0" fontId="18" applyFont="1" fillId="0" borderId="334" applyBorder="1" applyAlignment="1" xfId="0">
      <alignment horizontal="center" vertical="center" wrapText="1"/>
    </xf>
    <xf numFmtId="0" fontId="18" applyFont="1" fillId="0" borderId="335" applyBorder="1" applyAlignment="1" xfId="0">
      <alignment horizontal="center" vertical="center" wrapText="1"/>
    </xf>
    <xf numFmtId="0" fontId="18" applyFont="1" fillId="0" borderId="336" applyBorder="1" applyAlignment="1" xfId="0">
      <alignment horizontal="center" vertical="center" wrapText="1"/>
    </xf>
    <xf numFmtId="0" fontId="18" applyFont="1" fillId="0" borderId="337" applyBorder="1" applyAlignment="1" xfId="0">
      <alignment horizontal="center" vertical="center" wrapText="1"/>
    </xf>
    <xf numFmtId="0" fontId="86" applyFont="1" fillId="0" borderId="0" applyAlignment="1" xfId="0">
      <alignment vertical="center"/>
    </xf>
    <xf numFmtId="0" fontId="87" applyFont="1" fillId="0" borderId="338" applyBorder="1" applyAlignment="1" xfId="0">
      <alignment horizontal="center" vertical="center" wrapText="1"/>
    </xf>
    <xf numFmtId="0" fontId="87" applyFont="1" fillId="0" borderId="339" applyBorder="1" applyAlignment="1" xfId="0">
      <alignment horizontal="center" vertical="center" wrapText="1"/>
    </xf>
    <xf numFmtId="0" fontId="87" applyFont="1" fillId="0" borderId="340" applyBorder="1" applyAlignment="1" xfId="0">
      <alignment horizontal="center" vertical="center" wrapText="1"/>
    </xf>
    <xf numFmtId="0" fontId="87" applyFont="1" fillId="0" borderId="341" applyBorder="1" applyAlignment="1" xfId="0">
      <alignment horizontal="center" vertical="center" wrapText="1"/>
    </xf>
    <xf numFmtId="0" fontId="88" applyFont="1" fillId="0" borderId="342" applyBorder="1" applyAlignment="1" xfId="0">
      <alignment horizontal="center" vertical="center" wrapText="1"/>
    </xf>
    <xf numFmtId="0" fontId="88" applyFont="1" fillId="0" borderId="343" applyBorder="1" applyAlignment="1" xfId="0">
      <alignment horizontal="center" vertical="center" wrapText="1"/>
    </xf>
    <xf numFmtId="0" fontId="88" applyFont="1" fillId="0" borderId="344" applyBorder="1" applyAlignment="1" xfId="0">
      <alignment horizontal="center" vertical="center" wrapText="1"/>
    </xf>
    <xf numFmtId="0" fontId="88" applyFont="1" fillId="0" borderId="345" applyBorder="1" applyAlignment="1" xfId="0">
      <alignment horizontal="center" vertical="center" wrapText="1"/>
    </xf>
    <xf numFmtId="0" fontId="89" applyFont="1" fillId="0" borderId="346" applyBorder="1" applyAlignment="1" xfId="0">
      <alignment horizontal="center" vertical="center" wrapText="1"/>
    </xf>
    <xf numFmtId="0" fontId="90" applyFont="1" fillId="0" borderId="0" applyAlignment="1" xfId="0">
      <alignment vertical="center"/>
    </xf>
    <xf numFmtId="0" fontId="91" applyFont="1" fillId="0" borderId="347" applyBorder="1" applyAlignment="1" xfId="0">
      <alignment horizontal="center" vertical="center" wrapText="1"/>
    </xf>
    <xf numFmtId="0" fontId="91" applyFont="1" fillId="0" borderId="348" applyBorder="1" applyAlignment="1" xfId="0">
      <alignment horizontal="center" vertical="center" wrapText="1"/>
    </xf>
    <xf numFmtId="0" fontId="91" applyFont="1" fillId="0" borderId="349" applyBorder="1" applyAlignment="1" xfId="0">
      <alignment horizontal="center" vertical="center" wrapText="1"/>
    </xf>
    <xf numFmtId="0" fontId="91" applyFont="1" fillId="0" borderId="350" applyBorder="1" applyAlignment="1" xfId="0">
      <alignment horizontal="center" vertical="center" wrapText="1"/>
    </xf>
    <xf numFmtId="0" fontId="89" applyFont="1" fillId="0" borderId="351" applyBorder="1" applyAlignment="1" xfId="0">
      <alignment horizontal="center" vertical="center" wrapText="1"/>
    </xf>
    <xf numFmtId="0" fontId="89" applyFont="1" fillId="0" borderId="352" applyBorder="1" applyAlignment="1" xfId="0">
      <alignment horizontal="center" vertical="center" wrapText="1"/>
    </xf>
    <xf numFmtId="0" fontId="89" applyFont="1" fillId="0" borderId="353" applyBorder="1" applyAlignment="1" xfId="0">
      <alignment horizontal="center" vertical="center" wrapText="1"/>
    </xf>
    <xf numFmtId="0" fontId="7" applyFont="1" fillId="0" borderId="0" applyAlignment="1" xfId="0">
      <alignment vertical="center"/>
    </xf>
    <xf numFmtId="0" fontId="92" applyFont="1" fillId="0" borderId="354" applyBorder="1" applyAlignment="1" xfId="1">
      <alignment horizontal="center" vertical="center" wrapText="1"/>
    </xf>
    <xf numFmtId="0" fontId="13" applyFont="1" fillId="0" borderId="355" applyBorder="1" applyAlignment="1" xfId="1">
      <alignment horizontal="center" vertical="center" wrapText="1"/>
    </xf>
    <xf numFmtId="0" fontId="2" applyFont="1" fillId="0" borderId="0" applyAlignment="1" xfId="0">
      <alignment vertical="center"/>
    </xf>
    <xf numFmtId="0" fontId="2" applyFont="1" fillId="2" applyFill="1" borderId="356" applyBorder="1" applyAlignment="1" xfId="0">
      <alignment vertical="center"/>
    </xf>
    <xf numFmtId="0" fontId="2" applyFont="1" fillId="0" borderId="357" applyBorder="1" applyAlignment="1" xfId="0">
      <alignment vertical="center"/>
    </xf>
    <xf numFmtId="178" applyNumberFormat="1" fontId="12" applyFont="1" fillId="0" borderId="358" applyBorder="1" applyAlignment="1" xfId="0">
      <alignment horizontal="center" vertical="center"/>
    </xf>
    <xf numFmtId="0" fontId="12" applyFont="1" fillId="0" borderId="359" applyBorder="1" applyAlignment="1" xfId="0">
      <alignment horizontal="center" vertical="center"/>
    </xf>
    <xf numFmtId="0" fontId="85" applyFont="1" fillId="2" applyFill="1" borderId="360" applyBorder="1" applyAlignment="1" xfId="0">
      <alignment horizontal="center" vertical="center"/>
    </xf>
    <xf numFmtId="176" applyNumberFormat="1" fontId="85" applyFont="1" fillId="2" applyFill="1" borderId="361" applyBorder="1" applyAlignment="1" xfId="0">
      <alignment horizontal="center" vertical="center"/>
    </xf>
    <xf numFmtId="0" fontId="12" applyFont="1" fillId="2" applyFill="1" borderId="362" applyBorder="1" applyAlignment="1" xfId="0">
      <alignment horizontal="center" vertical="center"/>
    </xf>
    <xf numFmtId="0" fontId="85" applyFont="1" fillId="0" borderId="363" applyBorder="1" applyAlignment="1" xfId="0">
      <alignment vertical="center"/>
    </xf>
    <xf numFmtId="177" applyNumberFormat="1" fontId="85" applyFont="1" fillId="0" borderId="0" applyAlignment="1" xfId="0">
      <alignment vertical="center"/>
    </xf>
    <xf numFmtId="178" applyNumberFormat="1" fontId="12" applyFont="1" applyFill="1" fillId="0" borderId="364" applyBorder="1" applyAlignment="1" xfId="0">
      <alignment horizontal="center" vertical="center"/>
    </xf>
    <xf numFmtId="177" applyNumberFormat="1" fontId="85" applyFont="1" fillId="2" applyFill="1" borderId="365" applyBorder="1" applyAlignment="1" xfId="0">
      <alignment horizontal="center" vertical="center"/>
    </xf>
    <xf numFmtId="0" fontId="12" applyFont="1" fillId="2" applyFill="1" borderId="366" applyBorder="1" applyAlignment="1" xfId="0">
      <alignment horizontal="center" vertical="center" wrapText="1"/>
    </xf>
    <xf numFmtId="0" fontId="93" applyFont="1" fillId="0" borderId="0" applyAlignment="1" xfId="0">
      <alignment vertical="center"/>
    </xf>
    <xf numFmtId="178" applyNumberFormat="1" fontId="85" applyFont="1" applyFill="1" fillId="0" borderId="367" applyBorder="1" applyAlignment="1" xfId="0">
      <alignment horizontal="center" vertical="center"/>
    </xf>
    <xf numFmtId="0" fontId="85" applyFont="1" fillId="0" borderId="368" applyBorder="1" applyAlignment="1" xfId="0">
      <alignment horizontal="center" vertical="center"/>
    </xf>
    <xf numFmtId="178" applyNumberFormat="1" fontId="85" applyFont="1" fillId="0" borderId="369" applyBorder="1" applyAlignment="1" xfId="0">
      <alignment horizontal="center" vertical="center"/>
    </xf>
    <xf numFmtId="178" applyNumberFormat="1" fontId="85" applyFont="1" applyFill="1" fillId="0" borderId="370" applyBorder="1" applyAlignment="1" xfId="0">
      <alignment vertical="center"/>
    </xf>
    <xf numFmtId="176" applyNumberFormat="1" fontId="85" applyFont="1" applyFill="1" fillId="0" borderId="371" applyBorder="1" applyAlignment="1" xfId="0">
      <alignment horizontal="center" vertical="center"/>
    </xf>
    <xf numFmtId="0" fontId="85" applyFont="1" applyFill="1" fillId="0" borderId="372" applyBorder="1" applyAlignment="1" xfId="0">
      <alignment horizontal="center" vertical="center"/>
    </xf>
    <xf numFmtId="0" fontId="85" applyFont="1" applyFill="1" fillId="0" borderId="373" applyBorder="1" applyAlignment="1" xfId="0">
      <alignment horizontal="center" vertical="center"/>
    </xf>
    <xf numFmtId="0" fontId="12" applyFont="1" applyFill="1" fillId="0" borderId="374" applyBorder="1" applyAlignment="1" xfId="0">
      <alignment horizontal="center" vertical="center"/>
    </xf>
    <xf numFmtId="0" fontId="94" applyFont="1" applyFill="1" fillId="0" borderId="375" applyBorder="1" applyAlignment="1" xfId="0">
      <alignment horizontal="center" vertical="center"/>
    </xf>
    <xf numFmtId="0" fontId="93" applyFont="1" fillId="0" borderId="0" applyAlignment="1" xfId="0">
      <alignment horizontal="center" vertical="center"/>
    </xf>
    <xf numFmtId="178" applyNumberFormat="1" fontId="93" applyFont="1" fillId="0" borderId="0" applyAlignment="1" xfId="0">
      <alignment horizontal="center" vertical="center"/>
    </xf>
    <xf numFmtId="176" applyNumberFormat="1" fontId="85" applyFont="1" applyFill="1" fillId="0" borderId="376" applyBorder="1" applyAlignment="1" xfId="0">
      <alignment horizontal="center" vertical="center"/>
    </xf>
    <xf numFmtId="0" fontId="85" applyFont="1" applyFill="1" fillId="0" borderId="377" applyBorder="1" applyAlignment="1" xfId="0">
      <alignment horizontal="center" vertical="center"/>
    </xf>
    <xf numFmtId="176" applyNumberFormat="1" fontId="85" applyFont="1" applyFill="1" fillId="0" borderId="378" applyBorder="1" applyAlignment="1" xfId="0">
      <alignment horizontal="center" vertical="center"/>
    </xf>
    <xf numFmtId="176" applyNumberFormat="1" fontId="1" applyFont="1" fillId="0" borderId="0" applyAlignment="1" xfId="0">
      <alignment vertical="center"/>
    </xf>
    <xf numFmtId="0" fontId="1" applyFont="1" fillId="0" borderId="379" applyBorder="1" applyAlignment="1" xfId="0">
      <alignment horizontal="center" vertical="center"/>
    </xf>
    <xf numFmtId="178" applyNumberFormat="1" fontId="1" applyFont="1" fillId="0" borderId="380" applyBorder="1" applyAlignment="1" xfId="0">
      <alignment horizontal="center" vertical="center"/>
    </xf>
    <xf numFmtId="176" applyNumberFormat="1" fontId="1" applyFont="1" fillId="0" borderId="381" applyBorder="1" applyAlignment="1" xfId="0">
      <alignment horizontal="center" vertical="center"/>
    </xf>
    <xf numFmtId="176" applyNumberFormat="1" fontId="1" applyFont="1" fillId="0" borderId="382" applyBorder="1" applyAlignment="1" xfId="0">
      <alignment vertical="center"/>
    </xf>
    <xf numFmtId="176" applyNumberFormat="1" fontId="1" applyFont="1" fillId="0" borderId="383" applyBorder="1" applyAlignment="1" xfId="0">
      <alignment horizontal="center" vertical="center"/>
    </xf>
    <xf numFmtId="0" fontId="4" applyFont="1" applyFill="1" fillId="0" borderId="384" applyBorder="1" applyAlignment="1" xfId="0">
      <alignment horizontal="center" vertical="center" wrapText="1"/>
    </xf>
    <xf numFmtId="185" applyNumberFormat="1" fontId="5" applyFont="1" fillId="0" borderId="385" applyBorder="1" applyAlignment="1" xfId="1">
      <alignment horizontal="center" vertical="center" wrapText="1"/>
    </xf>
    <xf numFmtId="185" applyNumberFormat="1" fontId="5" applyFont="1" applyFill="1" fillId="0" borderId="386" applyBorder="1" applyAlignment="1" xfId="1">
      <alignment horizontal="center" vertical="center" wrapText="1"/>
    </xf>
    <xf numFmtId="178" applyNumberFormat="1" fontId="5" applyFont="1" fillId="0" borderId="387" applyBorder="1" applyAlignment="1" xfId="1">
      <alignment horizontal="center" vertical="center" wrapText="1"/>
    </xf>
    <xf numFmtId="178" applyNumberFormat="1" fontId="5" applyFont="1" applyFill="1" fillId="0" borderId="388" applyBorder="1" applyAlignment="1" xfId="1">
      <alignment horizontal="center" vertical="center" wrapText="1"/>
    </xf>
    <xf numFmtId="178" applyNumberFormat="1" fontId="5" applyFont="1" fillId="0" borderId="389" applyBorder="1" applyAlignment="1" xfId="1">
      <alignment vertical="center" wrapText="1"/>
    </xf>
    <xf numFmtId="0" fontId="95" applyFont="1" fillId="0" borderId="390" applyBorder="1" applyAlignment="1" xfId="1">
      <alignment horizontal="center" vertical="center" wrapText="1"/>
    </xf>
    <xf numFmtId="0" fontId="95" applyFont="1" fillId="0" borderId="391" applyBorder="1" applyAlignment="1" xfId="1">
      <alignment horizontal="left" vertical="center" wrapText="1"/>
    </xf>
    <xf numFmtId="0" fontId="96" applyFont="1" fillId="0" borderId="392" applyBorder="1" applyAlignment="1" xfId="1">
      <alignment horizontal="left" vertical="center" wrapText="1"/>
    </xf>
    <xf numFmtId="0" fontId="97" applyFont="1" fillId="0" borderId="393" applyBorder="1" applyAlignment="1" xfId="1">
      <alignment horizontal="left" vertical="center" wrapText="1"/>
    </xf>
    <xf numFmtId="0" fontId="12" applyFont="1" fillId="0" borderId="0" applyAlignment="1" xfId="1">
      <alignment horizontal="center" vertical="center" wrapText="1"/>
    </xf>
    <xf numFmtId="0" fontId="12" applyFont="1" fillId="0" borderId="394" applyBorder="1" applyAlignment="1" xfId="1">
      <alignment horizontal="center" vertical="center" wrapText="1"/>
    </xf>
    <xf numFmtId="0" fontId="12" applyFont="1" fillId="0" borderId="395" applyBorder="1" applyAlignment="1" xfId="1">
      <alignment horizontal="center" vertical="center" wrapText="1"/>
    </xf>
    <xf numFmtId="0" fontId="12" applyFont="1" fillId="0" borderId="396" applyBorder="1" applyAlignment="1" xfId="1">
      <alignment horizontal="center" vertical="center" wrapText="1"/>
    </xf>
    <xf numFmtId="0" fontId="12" applyFont="1" fillId="0" borderId="397" applyBorder="1" applyAlignment="1" xfId="1">
      <alignment horizontal="center" vertical="center" wrapText="1"/>
    </xf>
    <xf numFmtId="0" fontId="12" applyFont="1" fillId="0" borderId="398" applyBorder="1" applyAlignment="1" xfId="1">
      <alignment horizontal="center" vertical="center" wrapText="1"/>
    </xf>
    <xf numFmtId="0" fontId="12" applyFont="1" fillId="0" borderId="399" applyBorder="1" applyAlignment="1" xfId="1">
      <alignment horizontal="center" vertical="center" wrapText="1"/>
    </xf>
    <xf numFmtId="0" fontId="12" applyFont="1" fillId="0" borderId="400" applyBorder="1" applyAlignment="1" xfId="1">
      <alignment horizontal="center" vertical="center" wrapText="1"/>
    </xf>
    <xf numFmtId="0" fontId="12" applyFont="1" fillId="0" borderId="401" applyBorder="1" applyAlignment="1" xfId="1">
      <alignment horizontal="center" vertical="center" wrapText="1"/>
    </xf>
    <xf numFmtId="0" fontId="5" applyFont="1" fillId="0" borderId="402" applyBorder="1" applyAlignment="1" xfId="1">
      <alignment horizontal="center" vertical="center" wrapText="1"/>
    </xf>
    <xf numFmtId="0" fontId="5" applyFont="1" fillId="0" borderId="403" applyBorder="1" applyAlignment="1" xfId="1">
      <alignment horizontal="center" vertical="center" wrapText="1"/>
    </xf>
    <xf numFmtId="0" fontId="5" applyFont="1" fillId="0" borderId="404" applyBorder="1" applyAlignment="1" xfId="1">
      <alignment horizontal="center" vertical="center" wrapText="1"/>
    </xf>
    <xf numFmtId="0" fontId="5" applyFont="1" fillId="0" borderId="405" applyBorder="1" applyAlignment="1" xfId="1">
      <alignment vertical="center" wrapText="1"/>
    </xf>
    <xf numFmtId="0" fontId="5" applyFont="1" fillId="0" borderId="406" applyBorder="1" applyAlignment="1" xfId="1">
      <alignment vertical="center" wrapText="1"/>
    </xf>
    <xf numFmtId="0" fontId="5" applyFont="1" fillId="0" borderId="407" applyBorder="1" applyAlignment="1" xfId="1">
      <alignment vertical="center" wrapText="1"/>
    </xf>
    <xf numFmtId="0" fontId="5" applyFont="1" fillId="0" borderId="408" applyBorder="1" applyAlignment="1" xfId="1">
      <alignment horizontal="center" vertical="center" wrapText="1"/>
    </xf>
    <xf numFmtId="0" fontId="4" applyFont="1" fillId="0" borderId="409" applyBorder="1" applyAlignment="1" xfId="0">
      <alignment vertical="center"/>
    </xf>
    <xf numFmtId="0" fontId="4" applyFont="1" fillId="0" borderId="410" applyBorder="1" applyAlignment="1" xfId="0">
      <alignment vertical="center"/>
    </xf>
    <xf numFmtId="0" fontId="4" applyFont="1" fillId="0" borderId="411" applyBorder="1" applyAlignment="1" xfId="0">
      <alignment vertical="center"/>
    </xf>
    <xf numFmtId="0" fontId="4" applyFont="1" fillId="0" borderId="412" applyBorder="1" applyAlignment="1" xfId="0">
      <alignment horizontal="center" vertical="center"/>
    </xf>
    <xf numFmtId="0" fontId="4" applyFont="1" fillId="0" borderId="413" applyBorder="1" applyAlignment="1" xfId="0">
      <alignment horizontal="center" vertical="center"/>
    </xf>
    <xf numFmtId="0" fontId="17" applyFont="1" fillId="0" borderId="0" applyAlignment="1" xfId="1">
      <alignment horizontal="center" vertical="center" wrapText="1"/>
    </xf>
    <xf numFmtId="0" fontId="17" applyFont="1" fillId="0" borderId="414" applyBorder="1" applyAlignment="1" xfId="1">
      <alignment horizontal="center" vertical="center" wrapText="1"/>
    </xf>
    <xf numFmtId="0" fontId="17" applyFont="1" fillId="0" borderId="415" applyBorder="1" applyAlignment="1" xfId="1">
      <alignment horizontal="center" vertical="center" wrapText="1"/>
    </xf>
    <xf numFmtId="0" fontId="17" applyFont="1" fillId="0" borderId="416" applyBorder="1" applyAlignment="1" xfId="1">
      <alignment horizontal="center" vertical="center" wrapText="1"/>
    </xf>
    <xf numFmtId="0" fontId="17" applyFont="1" fillId="0" borderId="417" applyBorder="1" applyAlignment="1" xfId="1">
      <alignment horizontal="center" vertical="center" wrapText="1"/>
    </xf>
    <xf numFmtId="0" fontId="17" applyFont="1" fillId="0" borderId="418" applyBorder="1" applyAlignment="1" xfId="1">
      <alignment horizontal="center" vertical="center" wrapText="1"/>
    </xf>
    <xf numFmtId="0" fontId="17" applyFont="1" fillId="0" borderId="419" applyBorder="1" applyAlignment="1" xfId="1">
      <alignment horizontal="center" vertical="center" wrapText="1"/>
    </xf>
    <xf numFmtId="0" fontId="17" applyFont="1" fillId="0" borderId="420" applyBorder="1" applyAlignment="1" xfId="1">
      <alignment horizontal="center" vertical="center" wrapText="1"/>
    </xf>
    <xf numFmtId="0" fontId="17" applyFont="1" fillId="0" borderId="421" applyBorder="1" applyAlignment="1" xfId="1">
      <alignment horizontal="center" vertical="center" wrapText="1"/>
    </xf>
    <xf numFmtId="0" fontId="4" applyFont="1" fillId="0" borderId="0" applyAlignment="1" xfId="0">
      <alignment vertical="center" wrapText="1"/>
    </xf>
    <xf numFmtId="0" fontId="4" applyFont="1" fillId="0" borderId="422" applyBorder="1" applyAlignment="1" xfId="0">
      <alignment vertical="center" wrapText="1"/>
    </xf>
    <xf numFmtId="0" fontId="4" applyFont="1" fillId="0" borderId="423" applyBorder="1" applyAlignment="1" xfId="0">
      <alignment vertical="center" wrapText="1"/>
    </xf>
    <xf numFmtId="0" fontId="4" applyFont="1" fillId="0" borderId="424" applyBorder="1" applyAlignment="1" xfId="0">
      <alignment vertical="center" wrapText="1"/>
    </xf>
    <xf numFmtId="0" fontId="4" applyFont="1" fillId="0" borderId="0" applyAlignment="1" xfId="0">
      <alignment horizontal="center" vertical="center" wrapText="1"/>
    </xf>
    <xf numFmtId="0" fontId="4" applyFont="1" fillId="0" borderId="425" applyBorder="1" applyAlignment="1" xfId="0">
      <alignment horizontal="center" vertical="center" wrapText="1"/>
    </xf>
    <xf numFmtId="0" fontId="4" applyFont="1" fillId="0" borderId="426" applyBorder="1" applyAlignment="1" xfId="0">
      <alignment horizontal="center" vertical="center" wrapText="1"/>
    </xf>
    <xf numFmtId="0" fontId="4" applyFont="1" fillId="0" borderId="427" applyBorder="1" applyAlignment="1" xfId="0">
      <alignment horizontal="center" vertical="center" wrapText="1"/>
    </xf>
    <xf numFmtId="0" fontId="4" applyFont="1" fillId="0" borderId="428" applyBorder="1" applyAlignment="1" xfId="0">
      <alignment horizontal="center" vertical="center" wrapText="1"/>
    </xf>
    <xf numFmtId="0" fontId="4" applyFont="1" fillId="0" borderId="429" applyBorder="1" applyAlignment="1" xfId="0">
      <alignment horizontal="center" vertical="center" wrapText="1"/>
    </xf>
    <xf numFmtId="0" fontId="3" applyFont="1" fillId="0" borderId="0" applyAlignment="1" xfId="0">
      <alignment horizontal="center" vertical="center" wrapText="1"/>
    </xf>
    <xf numFmtId="0" fontId="3" applyFont="1" fillId="0" borderId="430" applyBorder="1" applyAlignment="1" xfId="0">
      <alignment horizontal="center" vertical="center" wrapText="1"/>
    </xf>
    <xf numFmtId="0" fontId="3" applyFont="1" fillId="0" borderId="431" applyBorder="1" applyAlignment="1" xfId="0">
      <alignment horizontal="center" vertical="center" wrapText="1"/>
    </xf>
    <xf numFmtId="0" fontId="3" applyFont="1" fillId="0" borderId="432" applyBorder="1" applyAlignment="1" xfId="0">
      <alignment horizontal="center" vertical="center" wrapText="1"/>
    </xf>
    <xf numFmtId="0" fontId="3" applyFont="1" fillId="0" borderId="433" applyBorder="1" applyAlignment="1" xfId="0">
      <alignment horizontal="center" vertical="center" wrapText="1"/>
    </xf>
    <xf numFmtId="0" fontId="3" applyFont="1" fillId="0" borderId="434" applyBorder="1" applyAlignment="1" xfId="0">
      <alignment horizontal="center" vertical="center" wrapText="1"/>
    </xf>
    <xf numFmtId="0" fontId="12" applyFont="1" fillId="0" borderId="0" applyAlignment="1" xfId="1">
      <alignment horizontal="center" vertical="top" wrapText="1"/>
    </xf>
    <xf numFmtId="0" fontId="12" applyFont="1" fillId="0" borderId="435" applyBorder="1" applyAlignment="1" xfId="1">
      <alignment horizontal="center" vertical="top" wrapText="1"/>
    </xf>
    <xf numFmtId="0" fontId="12" applyFont="1" fillId="0" borderId="436" applyBorder="1" applyAlignment="1" xfId="1">
      <alignment horizontal="center" vertical="top" wrapText="1"/>
    </xf>
    <xf numFmtId="0" fontId="12" applyFont="1" fillId="0" borderId="437" applyBorder="1" applyAlignment="1" xfId="1">
      <alignment horizontal="center" vertical="top" wrapText="1"/>
    </xf>
    <xf numFmtId="0" fontId="12" applyFont="1" fillId="0" borderId="438" applyBorder="1" applyAlignment="1" xfId="1">
      <alignment horizontal="center" vertical="top" wrapText="1"/>
    </xf>
    <xf numFmtId="0" fontId="12" applyFont="1" fillId="0" borderId="439" applyBorder="1" applyAlignment="1" xfId="1">
      <alignment horizontal="center" vertical="top" wrapText="1"/>
    </xf>
    <xf numFmtId="0" fontId="12" applyFont="1" fillId="0" borderId="440" applyBorder="1" applyAlignment="1" xfId="1">
      <alignment horizontal="center" vertical="top" wrapText="1"/>
    </xf>
    <xf numFmtId="0" fontId="12" applyFont="1" fillId="0" borderId="441" applyBorder="1" applyAlignment="1" xfId="1">
      <alignment horizontal="center" vertical="top" wrapText="1"/>
    </xf>
    <xf numFmtId="0" fontId="12" applyFont="1" fillId="0" borderId="442" applyBorder="1" applyAlignment="1" xfId="1">
      <alignment horizontal="center" vertical="top" wrapText="1"/>
    </xf>
    <xf numFmtId="0" fontId="8" applyFont="1" fillId="0" borderId="443" applyBorder="1" applyAlignment="1" xfId="1">
      <alignment horizontal="center" vertical="center" wrapText="1"/>
    </xf>
    <xf numFmtId="0" fontId="12" applyFont="1" fillId="0" borderId="444" applyBorder="1" applyAlignment="1" xfId="1">
      <alignment vertical="top" wrapText="1"/>
    </xf>
    <xf numFmtId="0" fontId="98" applyFont="1" fillId="0" borderId="445" applyBorder="1" applyAlignment="1" xfId="1">
      <alignment horizontal="left" vertical="center" wrapText="1"/>
    </xf>
    <xf numFmtId="0" fontId="4" applyFont="1" fillId="0" borderId="446" applyBorder="1" applyAlignment="1" xfId="1">
      <alignment vertical="center" wrapText="1"/>
    </xf>
    <xf numFmtId="0" fontId="99" applyFont="1" fillId="0" borderId="447" applyBorder="1" applyAlignment="1" xfId="1">
      <alignment horizontal="left" vertical="center" wrapText="1"/>
    </xf>
    <xf numFmtId="0" fontId="4" applyFont="1" applyFill="1" fillId="0" borderId="448" applyBorder="1" applyAlignment="1" xfId="0">
      <alignment horizontal="center" vertical="center" wrapText="1"/>
    </xf>
    <xf numFmtId="0" fontId="18" applyFont="1" fillId="0" borderId="0" applyAlignment="1" xfId="0">
      <alignment horizontal="center" vertical="center"/>
    </xf>
    <xf numFmtId="0" fontId="100" applyFont="1" fillId="0" borderId="0" applyAlignment="1" xfId="0">
      <alignment vertical="center"/>
    </xf>
    <xf numFmtId="0" fontId="100" applyFont="1" fillId="0" borderId="0" applyAlignment="1" xfId="0">
      <alignment horizontal="center" vertical="center"/>
    </xf>
    <xf numFmtId="0" fontId="101" applyFont="1" fillId="0" borderId="0" applyAlignment="1" xfId="0">
      <alignment vertical="center"/>
    </xf>
    <xf numFmtId="0" fontId="101" applyFont="1" fillId="0" borderId="0" applyAlignment="1" xfId="0">
      <alignment horizontal="center" vertical="center"/>
    </xf>
    <xf numFmtId="0" fontId="102" applyFont="1" fillId="0" borderId="0" applyAlignment="1" xfId="0">
      <alignment vertical="center"/>
    </xf>
    <xf numFmtId="0" fontId="103" applyFont="1" fillId="0" borderId="0" applyAlignment="1" xfId="0">
      <alignment horizontal="center" vertical="center"/>
    </xf>
    <xf numFmtId="0" fontId="104" applyFont="1" fillId="0" borderId="0" applyAlignment="1" xfId="0">
      <alignment horizontal="center" vertical="center"/>
    </xf>
    <xf numFmtId="0" fontId="105" applyFont="1" fillId="0" borderId="0" applyAlignment="1" xfId="0">
      <alignment horizontal="center" vertical="center"/>
    </xf>
    <xf numFmtId="0" fontId="106" applyFont="1" fillId="0" borderId="0" applyAlignment="1" xfId="0">
      <alignment horizontal="center" vertical="center"/>
    </xf>
    <xf numFmtId="0" fontId="107" applyFont="1" fillId="0" borderId="0" applyAlignment="1" xfId="0">
      <alignment vertical="center"/>
    </xf>
    <xf numFmtId="0" fontId="108" applyFont="1" fillId="0" borderId="0" applyAlignment="1" xfId="0">
      <alignment horizontal="center" vertical="center"/>
    </xf>
    <xf numFmtId="0" fontId="109" applyFont="1" fillId="0" borderId="0" applyAlignment="1" xfId="0">
      <alignment vertical="center"/>
    </xf>
    <xf numFmtId="0" fontId="110" applyFont="1" fillId="0" borderId="0" applyAlignment="1" xfId="0">
      <alignment horizontal="center" vertical="center"/>
    </xf>
    <xf numFmtId="0" fontId="111" applyFont="1" fillId="0" borderId="0" applyAlignment="1" xfId="0">
      <alignment horizontal="center" vertical="center"/>
    </xf>
    <xf numFmtId="0" fontId="112" applyFont="1" fillId="0" borderId="0" applyAlignment="1" xfId="0">
      <alignment horizontal="center" vertical="center"/>
    </xf>
    <xf numFmtId="0" fontId="113" applyFont="1" fillId="0" borderId="0" applyAlignment="1" xfId="0">
      <alignment horizontal="center" vertical="center"/>
    </xf>
    <xf numFmtId="0" fontId="114" applyFont="1" fillId="0" borderId="0" applyAlignment="1" xfId="0">
      <alignment horizontal="center" vertical="center"/>
    </xf>
    <xf numFmtId="0" fontId="115" applyFont="1" fillId="0" borderId="0" applyAlignment="1" xfId="0">
      <alignment horizontal="center" vertical="center"/>
    </xf>
    <xf numFmtId="0" fontId="0" fillId="0" borderId="0" applyAlignment="1" xfId="0">
      <alignment horizontal="right" vertical="center"/>
    </xf>
    <xf numFmtId="0" fontId="86" applyFont="1" fillId="0" borderId="0" applyAlignment="1" xfId="0">
      <alignment horizontal="right" vertical="center"/>
    </xf>
    <xf numFmtId="0" fontId="5" applyFont="1" fillId="0" borderId="0" applyAlignment="1" xfId="0">
      <alignment horizontal="right" vertical="center"/>
    </xf>
    <xf numFmtId="0" fontId="3" applyFont="1" fillId="0" borderId="0" applyAlignment="1" xfId="0">
      <alignment horizontal="right" vertical="center"/>
    </xf>
    <xf numFmtId="0" fontId="64" applyFont="1" fillId="0" borderId="0" applyAlignment="1" xfId="0">
      <alignment horizontal="right" vertical="center"/>
    </xf>
    <xf numFmtId="0" fontId="0" fillId="0" borderId="0" applyAlignment="1" xfId="0">
      <alignment horizontal="left" vertical="center" wrapText="1"/>
    </xf>
    <xf numFmtId="0" fontId="7" applyFont="1" fillId="0" borderId="0" applyAlignment="1" xfId="0">
      <alignment horizontal="center" vertical="center" wrapText="1"/>
    </xf>
    <xf numFmtId="0" fontId="0" fillId="0" borderId="449" applyBorder="1" applyAlignment="1" xfId="0">
      <alignment horizontal="left" vertical="center" wrapText="1"/>
    </xf>
    <xf numFmtId="0" fontId="86" applyFont="1" fillId="0" borderId="450" applyBorder="1" applyAlignment="1" xfId="0">
      <alignment horizontal="center" vertical="center" wrapText="1"/>
    </xf>
    <xf numFmtId="0" fontId="86" applyFont="1" fillId="0" borderId="451" applyBorder="1" applyAlignment="1" xfId="0">
      <alignment horizontal="left" vertical="center" wrapText="1"/>
    </xf>
    <xf numFmtId="0" fontId="5" applyFont="1" fillId="0" borderId="326" applyBorder="1" applyAlignment="1" xfId="0">
      <alignment horizontal="left" vertical="center" wrapText="1"/>
    </xf>
    <xf numFmtId="0" fontId="64" applyFont="1" fillId="0" borderId="453" applyBorder="1" applyAlignment="1" xfId="0">
      <alignment horizontal="center" vertical="center" wrapText="1"/>
    </xf>
    <xf numFmtId="0" fontId="61" applyFont="1" fillId="0" borderId="454" applyBorder="1" applyAlignment="1" xfId="0">
      <alignment horizontal="center" vertical="center" wrapText="1"/>
    </xf>
    <xf numFmtId="0" fontId="64" applyFont="1" fillId="0" borderId="0" applyAlignment="1" xfId="0">
      <alignment horizontal="center" vertical="center"/>
    </xf>
    <xf numFmtId="0" fontId="0" fillId="0" borderId="0" applyAlignment="1" xfId="0">
      <alignment horizontal="right" vertical="center" wrapText="1"/>
    </xf>
    <xf numFmtId="0" fontId="86" applyFont="1" fillId="0" borderId="0" applyAlignment="1" xfId="0">
      <alignment horizontal="center" vertical="center" wrapText="1"/>
    </xf>
    <xf numFmtId="0" fontId="86" applyFont="1" fillId="0" borderId="0" applyAlignment="1" xfId="0">
      <alignment horizontal="center" vertical="center"/>
    </xf>
    <xf numFmtId="0" fontId="5" applyFont="1" fillId="0" borderId="0" applyAlignment="1" xfId="0">
      <alignment horizontal="center" vertical="center" wrapText="1"/>
    </xf>
    <xf numFmtId="0" fontId="12" applyFont="1" fillId="0" borderId="0" applyAlignment="1" xfId="0">
      <alignment vertical="center"/>
    </xf>
    <xf numFmtId="0" fontId="12" applyFont="1" fillId="0" borderId="0" applyAlignment="1" xfId="0">
      <alignment horizontal="center" vertical="center" wrapText="1"/>
    </xf>
    <xf numFmtId="0" fontId="12" applyFont="1" fillId="0" borderId="0" applyAlignment="1" xfId="0">
      <alignment horizontal="center" vertical="center"/>
    </xf>
    <xf numFmtId="0" fontId="3" applyFont="1" fillId="0" borderId="0" applyAlignment="1" xfId="0">
      <alignment horizontal="center" vertical="center"/>
    </xf>
    <xf numFmtId="0" fontId="5" applyFont="1" fillId="0" borderId="455" applyBorder="1" applyAlignment="1" xfId="0">
      <alignment vertical="center"/>
    </xf>
    <xf numFmtId="0" fontId="100" applyFont="1" fillId="0" borderId="0" applyAlignment="1" xfId="0">
      <alignment horizontal="center" vertical="center" wrapText="1"/>
    </xf>
    <xf numFmtId="0" fontId="116" applyFont="1" fillId="0" borderId="0" applyAlignment="1" xfId="0">
      <alignment horizontal="center" vertical="center" wrapText="1"/>
    </xf>
    <xf numFmtId="0" fontId="117" applyFont="1" fillId="0" borderId="0" applyAlignment="1" xfId="0">
      <alignment horizontal="center" vertical="center" wrapText="1"/>
    </xf>
    <xf numFmtId="0" fontId="118" applyFont="1" fillId="0" borderId="0" applyAlignment="1" xfId="0">
      <alignment vertical="center"/>
    </xf>
    <xf numFmtId="0" fontId="119" applyFont="1" fillId="0" borderId="0" applyAlignment="1" xfId="0">
      <alignment horizontal="center" vertical="center" wrapText="1"/>
    </xf>
    <xf numFmtId="0" fontId="2" applyFont="1" fillId="0" borderId="0" applyAlignment="1" xfId="0">
      <alignment horizontal="center" vertical="center" wrapText="1"/>
    </xf>
    <xf numFmtId="0" fontId="120" applyFont="1" fillId="0" borderId="0" applyAlignment="1" xfId="0">
      <alignment horizontal="center" vertical="center" wrapText="1"/>
    </xf>
    <xf numFmtId="0" fontId="121" applyFont="1" fillId="0" borderId="0" applyAlignment="1" xfId="0">
      <alignment vertical="center"/>
    </xf>
    <xf numFmtId="0" fontId="122" applyFont="1" fillId="0" borderId="0" applyAlignment="1" xfId="0">
      <alignment horizontal="center" vertical="center" wrapText="1"/>
    </xf>
    <xf numFmtId="0" fontId="5" applyFont="1" fillId="0" borderId="199" applyBorder="1" applyAlignment="1" xfId="0">
      <alignment vertical="center" wrapText="1"/>
    </xf>
    <xf numFmtId="0" fontId="62" applyFont="1" fillId="0" borderId="457" applyBorder="1" applyAlignment="1" xfId="0">
      <alignment horizontal="center" vertical="center"/>
    </xf>
    <xf numFmtId="0" fontId="62" applyFont="1" fillId="0" borderId="458" applyBorder="1" applyAlignment="1" xfId="0">
      <alignment horizontal="center" vertical="center" wrapText="1"/>
    </xf>
    <xf numFmtId="0" fontId="107" applyFont="1" fillId="0" borderId="459" applyBorder="1" applyAlignment="1" xfId="0">
      <alignment horizontal="center" vertical="center"/>
    </xf>
    <xf numFmtId="0" fontId="107" applyFont="1" fillId="0" borderId="460" applyBorder="1" applyAlignment="1" xfId="0">
      <alignment horizontal="center" vertical="center" wrapText="1"/>
    </xf>
    <xf numFmtId="0" fontId="102" applyFont="1" fillId="0" borderId="461" applyBorder="1" applyAlignment="1" xfId="0">
      <alignment horizontal="center" vertical="center"/>
    </xf>
    <xf numFmtId="0" fontId="102" applyFont="1" fillId="0" borderId="462" applyBorder="1" applyAlignment="1" xfId="0">
      <alignment horizontal="center" vertical="center" wrapText="1"/>
    </xf>
    <xf numFmtId="0" fontId="86" applyFont="1" fillId="0" borderId="463" applyBorder="1" applyAlignment="1" xfId="0">
      <alignment horizontal="center" vertical="center"/>
    </xf>
    <xf numFmtId="0" fontId="116" applyFont="1" fillId="0" borderId="0" applyAlignment="1" xfId="0">
      <alignment horizontal="center" vertical="center"/>
    </xf>
    <xf numFmtId="0" fontId="117" applyFont="1" fillId="0" borderId="0" applyAlignment="1" xfId="0">
      <alignment horizontal="center" vertical="center"/>
    </xf>
    <xf numFmtId="0" fontId="123" applyFont="1" fillId="0" borderId="0" applyAlignment="1" xfId="0">
      <alignment horizontal="center" vertical="center"/>
    </xf>
    <xf numFmtId="0" fontId="120" applyFont="1" fillId="0" borderId="0" applyAlignment="1" xfId="0">
      <alignment horizontal="center" vertical="center"/>
    </xf>
    <xf numFmtId="0" fontId="124" applyFont="1" fillId="0" borderId="0" applyAlignment="1" xfId="0">
      <alignment vertical="center"/>
    </xf>
    <xf numFmtId="0" fontId="125" applyFont="1" fillId="0" borderId="0" applyAlignment="1" xfId="0">
      <alignment horizontal="center" vertical="center"/>
    </xf>
    <xf numFmtId="0" fontId="126" applyFont="1" fillId="0" borderId="0" applyAlignment="1" xfId="0">
      <alignment vertical="center"/>
    </xf>
    <xf numFmtId="0" fontId="127" applyFont="1" fillId="0" borderId="0" applyAlignment="1" xfId="0">
      <alignment horizontal="center" vertical="center"/>
    </xf>
    <xf numFmtId="0" fontId="122" applyFont="1" fillId="0" borderId="0" applyAlignment="1" xfId="0">
      <alignment horizontal="center" vertical="center"/>
    </xf>
    <xf numFmtId="0" fontId="102" applyFont="1" fillId="0" borderId="0" applyAlignment="1" xfId="0">
      <alignment horizontal="center" vertical="center"/>
    </xf>
    <xf numFmtId="0" fontId="0" fillId="0" borderId="464" applyBorder="1" applyAlignment="1" xfId="0">
      <alignment horizontal="right" vertical="center"/>
    </xf>
    <xf numFmtId="0" fontId="18" applyFont="1" fillId="0" borderId="465" applyBorder="1" applyAlignment="1" xfId="0">
      <alignment horizontal="center" vertical="center"/>
    </xf>
    <xf numFmtId="0" fontId="85" applyFont="1" fillId="0" borderId="466" applyBorder="1" applyAlignment="1" xfId="0">
      <alignment horizontal="center" vertical="center"/>
    </xf>
    <xf numFmtId="0" fontId="128" applyFont="1" fillId="0" borderId="467" applyBorder="1" applyAlignment="1" xfId="0">
      <alignment horizontal="center" vertical="center"/>
    </xf>
    <xf numFmtId="0" fontId="12" applyFont="1" fillId="0" borderId="468" applyBorder="1" applyAlignment="1" xfId="0">
      <alignment horizontal="center" vertical="center"/>
    </xf>
    <xf numFmtId="0" fontId="89" applyFont="1" fillId="0" borderId="469" applyBorder="1" applyAlignment="1" xfId="0">
      <alignment horizontal="center" vertical="center"/>
    </xf>
    <xf numFmtId="0" fontId="97" applyFont="1" fillId="0" borderId="470" applyBorder="1" applyAlignment="1" xfId="0">
      <alignment horizontal="center" vertical="center"/>
    </xf>
    <xf numFmtId="0" fontId="4" applyFont="1" fillId="0" borderId="471" applyBorder="1" applyAlignment="1" xfId="0">
      <alignment vertical="center"/>
    </xf>
    <xf numFmtId="0" fontId="0" fillId="0" borderId="18" applyBorder="1" applyAlignment="1" xfId="1">
      <alignment horizontal="center" vertical="center" wrapText="1"/>
    </xf>
    <xf numFmtId="178" applyNumberFormat="1" fontId="16" applyFont="1" fillId="0" borderId="473" applyBorder="1" applyAlignment="1" xfId="1">
      <alignment horizontal="center" vertical="center" wrapText="1"/>
    </xf>
    <xf numFmtId="178" applyNumberFormat="1" fontId="16" applyFont="1" applyFill="1" fillId="0" borderId="474" applyBorder="1" applyAlignment="1" xfId="1">
      <alignment horizontal="center" vertical="center" wrapText="1"/>
    </xf>
    <xf numFmtId="0" fontId="16" applyFont="1" fillId="0" borderId="475" applyBorder="1" applyAlignment="1" xfId="1">
      <alignment horizontal="center" vertical="center" wrapText="1"/>
    </xf>
    <xf numFmtId="0" fontId="16" applyFont="1" fillId="0" borderId="476" applyBorder="1" applyAlignment="1" xfId="1">
      <alignment horizontal="center" vertical="center" wrapText="1"/>
    </xf>
    <xf numFmtId="0" fontId="89" applyFont="1" fillId="0" borderId="477" applyBorder="1" applyAlignment="1" xfId="1">
      <alignment horizontal="left" vertical="center" wrapText="1"/>
    </xf>
    <xf numFmtId="0" fontId="129" applyFont="1" fillId="0" borderId="478" applyBorder="1" applyAlignment="1" xfId="1">
      <alignment horizontal="left" vertical="center" wrapText="1"/>
    </xf>
    <xf numFmtId="178" applyNumberFormat="1" fontId="17" applyFont="1" fillId="0" borderId="479" applyBorder="1" applyAlignment="1" xfId="1">
      <alignment horizontal="center" vertical="center" wrapText="1"/>
    </xf>
    <xf numFmtId="0" fontId="12" applyFont="1" fillId="0" borderId="480" applyBorder="1" applyAlignment="1" xfId="1">
      <alignment horizontal="left" vertical="center" wrapText="1"/>
    </xf>
    <xf numFmtId="0" fontId="12" applyFont="1" fillId="0" borderId="481" applyBorder="1" applyAlignment="1" xfId="1">
      <alignment horizontal="left" vertical="center" wrapText="1"/>
    </xf>
    <xf numFmtId="0" fontId="89" applyFont="1" fillId="0" borderId="0" applyAlignment="1" xfId="0">
      <alignment horizontal="center" vertical="center" wrapText="1"/>
    </xf>
    <xf numFmtId="0" fontId="89" applyFont="1" fillId="0" borderId="482" applyBorder="1" applyAlignment="1" xfId="0">
      <alignment horizontal="center" vertical="center" wrapText="1"/>
    </xf>
    <xf numFmtId="0" fontId="89" applyFont="1" fillId="0" borderId="483" applyBorder="1" applyAlignment="1" xfId="0">
      <alignment horizontal="center" vertical="center" wrapText="1"/>
    </xf>
    <xf numFmtId="0" fontId="89" applyFont="1" fillId="0" borderId="484" applyBorder="1" applyAlignment="1" xfId="0">
      <alignment horizontal="center" vertical="center" wrapText="1"/>
    </xf>
    <xf numFmtId="0" fontId="89" applyFont="1" fillId="0" borderId="485" applyBorder="1" applyAlignment="1" xfId="0">
      <alignment horizontal="center" vertical="center" wrapText="1"/>
    </xf>
    <xf numFmtId="0" fontId="89" applyFont="1" fillId="0" borderId="486" applyBorder="1" applyAlignment="1" xfId="0">
      <alignment horizontal="center" vertical="center" wrapText="1"/>
    </xf>
    <xf numFmtId="0" fontId="5" applyFont="1" fillId="0" borderId="487" applyBorder="1" applyAlignment="1" xfId="0">
      <alignment horizontal="center" vertical="center"/>
    </xf>
    <xf numFmtId="0" fontId="5" applyFont="1" fillId="0" borderId="488" applyBorder="1" applyAlignment="1" xfId="0">
      <alignment horizontal="center" vertical="center"/>
    </xf>
    <xf numFmtId="0" fontId="5" applyFont="1" fillId="0" borderId="489" applyBorder="1" applyAlignment="1" xfId="0">
      <alignment horizontal="center" vertical="center"/>
    </xf>
    <xf numFmtId="0" fontId="5" applyFont="1" fillId="0" borderId="490" applyBorder="1" applyAlignment="1" xfId="0">
      <alignment horizontal="center" vertical="center"/>
    </xf>
    <xf numFmtId="0" fontId="5" applyFont="1" fillId="0" borderId="491" applyBorder="1" applyAlignment="1" xfId="0">
      <alignment horizontal="center" vertical="center"/>
    </xf>
    <xf numFmtId="0" fontId="5" applyFont="1" fillId="0" borderId="492" applyBorder="1" applyAlignment="1" xfId="0">
      <alignment horizontal="center" vertical="center"/>
    </xf>
    <xf numFmtId="0" fontId="5" applyFont="1" fillId="0" borderId="493" applyBorder="1" applyAlignment="1" xfId="0">
      <alignment horizontal="center" vertical="center"/>
    </xf>
    <xf numFmtId="0" fontId="5" applyFont="1" fillId="0" borderId="494" applyBorder="1" applyAlignment="1" xfId="0">
      <alignment horizontal="center" vertical="center"/>
    </xf>
    <xf numFmtId="186" applyNumberFormat="1" fontId="0" fillId="0" borderId="0" applyAlignment="1" xfId="0">
      <alignment vertical="center"/>
    </xf>
    <xf numFmtId="186" applyNumberFormat="1" fontId="5" applyFont="1" fillId="0" borderId="495" applyBorder="1" applyAlignment="1" xfId="1">
      <alignment horizontal="center" vertical="center" wrapText="1"/>
    </xf>
    <xf numFmtId="0" fontId="5" applyFont="1" fillId="0" borderId="496" applyBorder="1" applyAlignment="1" xfId="0">
      <alignment horizontal="center" vertical="center"/>
    </xf>
    <xf numFmtId="0" fontId="5" applyFont="1" fillId="0" borderId="497" applyBorder="1" applyAlignment="1" xfId="0">
      <alignment horizontal="center" vertical="center"/>
    </xf>
    <xf numFmtId="0" fontId="92" applyFont="1" fillId="0" borderId="498" applyBorder="1" applyAlignment="1" xfId="1">
      <alignment horizontal="center" vertical="center" wrapText="1"/>
    </xf>
    <xf numFmtId="0" fontId="92" applyFont="1" fillId="0" borderId="499" applyBorder="1" applyAlignment="1" xfId="1">
      <alignment horizontal="center" vertical="center" wrapText="1"/>
    </xf>
    <xf numFmtId="176" applyNumberFormat="1" fontId="0" applyFill="1" fillId="0" borderId="500" applyBorder="1" applyAlignment="1" xfId="0">
      <alignment horizontal="center" vertical="center"/>
    </xf>
    <xf numFmtId="0" fontId="130" applyFont="1" fillId="0" borderId="501" applyBorder="1" applyAlignment="1" xfId="1">
      <alignment horizontal="left" vertical="center" wrapText="1"/>
    </xf>
    <xf numFmtId="0" fontId="17" applyFont="1" applyFill="1" fillId="0" borderId="502" applyBorder="1" applyAlignment="1" xfId="1">
      <alignment horizontal="center" vertical="center" wrapText="1"/>
    </xf>
    <xf numFmtId="178" applyNumberFormat="1" fontId="17" applyFont="1" applyFill="1" fillId="0" borderId="503" applyBorder="1" applyAlignment="1" xfId="1">
      <alignment horizontal="center" vertical="center" wrapText="1"/>
    </xf>
    <xf numFmtId="0" fontId="130" applyFont="1" fillId="0" borderId="0" applyAlignment="1" xfId="0">
      <alignment vertical="center"/>
    </xf>
    <xf numFmtId="0" fontId="0" applyFill="1" fillId="0" borderId="504" applyBorder="1" applyAlignment="1" xfId="1">
      <alignment horizontal="center" vertical="center" wrapText="1"/>
    </xf>
    <xf numFmtId="0" fontId="0" applyFill="1" fillId="0" borderId="504" applyBorder="1" applyAlignment="1" xfId="0">
      <alignment horizontal="center" vertical="center" wrapText="1"/>
    </xf>
    <xf numFmtId="0" fontId="0" applyFill="1" fillId="0" borderId="506" applyBorder="1" applyAlignment="1" xfId="1">
      <alignment horizontal="center" vertical="center" wrapText="1"/>
    </xf>
    <xf numFmtId="0" fontId="0" applyFill="1" fillId="0" borderId="507" applyBorder="1" applyAlignment="1" xfId="1">
      <alignment horizontal="center" vertical="center" wrapText="1"/>
    </xf>
    <xf numFmtId="0" fontId="0" applyFill="1" fillId="0" borderId="507" applyBorder="1" applyAlignment="1" xfId="0">
      <alignment horizontal="center" vertical="center" wrapText="1"/>
    </xf>
    <xf numFmtId="0" fontId="14" applyFont="1" applyFill="1" fillId="0" borderId="509" applyBorder="1" applyAlignment="1" xfId="0">
      <alignment horizontal="center" vertical="center" wrapText="1"/>
    </xf>
    <xf numFmtId="0" fontId="14" applyFont="1" applyFill="1" fillId="0" borderId="510" applyBorder="1" applyAlignment="1" xfId="0">
      <alignment horizontal="center" vertical="center" wrapText="1"/>
    </xf>
    <xf numFmtId="0" fontId="5" applyFont="1" applyFill="1" fillId="0" borderId="511" applyBorder="1" applyAlignment="1" xfId="1">
      <alignment horizontal="center" vertical="center" wrapText="1"/>
    </xf>
    <xf numFmtId="0" fontId="5" applyFont="1" applyFill="1" fillId="0" borderId="512" applyBorder="1" applyAlignment="1" xfId="1">
      <alignment horizontal="center" vertical="center" wrapText="1"/>
    </xf>
    <xf numFmtId="0" fontId="0" fillId="0" borderId="449" applyBorder="1" applyAlignment="1" xfId="1">
      <alignment horizontal="left" vertical="center" wrapText="1"/>
    </xf>
    <xf numFmtId="0" fontId="0" fillId="0" borderId="514" applyBorder="1" applyAlignment="1" xfId="0">
      <alignment horizontal="left" vertical="center"/>
    </xf>
    <xf numFmtId="0" fontId="5" applyFont="1" fillId="0" borderId="515" applyBorder="1" applyAlignment="1" xfId="0">
      <alignment horizontal="left" vertical="center"/>
    </xf>
    <xf numFmtId="0" fontId="16" applyFont="1" fillId="0" borderId="516" applyBorder="1" applyAlignment="1" xfId="1">
      <alignment horizontal="center" vertical="center" wrapText="1"/>
    </xf>
    <xf numFmtId="0" fontId="5" applyFont="1" applyFill="1" fillId="0" borderId="517" applyBorder="1" applyAlignment="1" xfId="1">
      <alignment horizontal="center" vertical="center" wrapText="1"/>
    </xf>
    <xf numFmtId="0" fontId="15" applyFont="1" applyFill="1" fillId="0" borderId="518" applyBorder="1" applyAlignment="1" xfId="0">
      <alignment horizontal="center" vertical="center" wrapText="1"/>
    </xf>
    <xf numFmtId="0" fontId="15" applyFont="1" applyFill="1" fillId="0" borderId="519" applyBorder="1" applyAlignment="1" xfId="0">
      <alignment horizontal="center" vertical="center" wrapText="1"/>
    </xf>
    <xf numFmtId="0" fontId="15" applyFont="1" applyFill="1" fillId="0" borderId="520" applyBorder="1" applyAlignment="1" xfId="0">
      <alignment horizontal="center" vertical="center" wrapText="1"/>
    </xf>
    <xf numFmtId="0" fontId="8" applyFont="1" fillId="0" borderId="0" applyAlignment="1" xfId="0">
      <alignment horizontal="center" vertical="center" wrapText="1"/>
    </xf>
    <xf numFmtId="0" fontId="94" applyFont="1" fillId="0" borderId="521" applyBorder="1" applyAlignment="1" xfId="1">
      <alignment horizontal="center" vertical="center" wrapText="1"/>
    </xf>
    <xf numFmtId="0" fontId="94" applyFont="1" fillId="0" borderId="522" applyBorder="1" applyAlignment="1" xfId="1">
      <alignment horizontal="left" vertical="center" wrapText="1"/>
    </xf>
    <xf numFmtId="0" fontId="94" applyFont="1" fillId="0" borderId="523" applyBorder="1" applyAlignment="1" xfId="1">
      <alignment horizontal="center" vertical="center" wrapText="1"/>
    </xf>
    <xf numFmtId="0" fontId="5" applyFont="1" fillId="0" borderId="0" applyAlignment="1" xfId="0">
      <alignment horizontal="left" vertical="center" wrapText="1"/>
    </xf>
    <xf numFmtId="0" fontId="5" applyFont="1" fillId="0" borderId="200" applyBorder="1" applyAlignment="1" xfId="0">
      <alignment horizontal="center" vertical="center" wrapText="1"/>
    </xf>
    <xf numFmtId="0" fontId="5" applyFont="1" fillId="0" borderId="201" applyBorder="1" applyAlignment="1" xfId="0">
      <alignment horizontal="center" vertical="center" wrapText="1"/>
    </xf>
    <xf numFmtId="0" fontId="5" applyFont="1" fillId="0" borderId="202" applyBorder="1" applyAlignment="1" xfId="0">
      <alignment horizontal="center" vertical="center" wrapText="1"/>
    </xf>
    <xf numFmtId="0" fontId="5" applyFont="1" fillId="0" borderId="527" applyBorder="1" applyAlignment="1" xfId="0">
      <alignment horizontal="left" vertical="center" wrapText="1"/>
    </xf>
    <xf numFmtId="0" fontId="5" applyFont="1" fillId="0" borderId="528" applyBorder="1" applyAlignment="1" xfId="0">
      <alignment horizontal="left" vertical="center" wrapText="1"/>
    </xf>
    <xf numFmtId="0" fontId="5" applyFont="1" fillId="0" borderId="529" applyBorder="1" applyAlignment="1" xfId="0">
      <alignment horizontal="left" vertical="center" wrapText="1"/>
    </xf>
    <xf numFmtId="0" fontId="5" applyFont="1" fillId="0" borderId="530" applyBorder="1" applyAlignment="1" xfId="0">
      <alignment horizontal="left" vertical="center" wrapText="1"/>
    </xf>
    <xf numFmtId="0" fontId="5" applyFont="1" fillId="0" applyBorder="1" borderId="0" applyAlignment="1" xfId="0">
      <alignment horizontal="left" vertical="center" wrapText="1"/>
    </xf>
    <xf numFmtId="0" fontId="131" applyFont="1" fillId="0" borderId="0" applyAlignment="1" xfId="0">
      <alignment vertical="center"/>
    </xf>
    <xf numFmtId="0" fontId="131" applyFont="1" fillId="0" borderId="0" applyAlignment="1" xfId="0">
      <alignment horizontal="center" vertical="center"/>
    </xf>
    <xf numFmtId="0" fontId="132" applyFont="1" fillId="0" borderId="0" applyAlignment="1" xfId="0">
      <alignment vertical="center"/>
    </xf>
    <xf numFmtId="0" fontId="132" applyFont="1" fillId="0" borderId="0" applyAlignment="1" xfId="0">
      <alignment horizontal="center" vertical="center"/>
    </xf>
    <xf numFmtId="0" fontId="85" applyFont="1" fillId="0" borderId="0" applyAlignment="1" xfId="0">
      <alignment horizontal="left" vertical="center"/>
    </xf>
    <xf numFmtId="0" fontId="18" applyFont="1" fillId="0" borderId="0" applyAlignment="1" xfId="0">
      <alignment horizontal="left" vertical="center"/>
    </xf>
    <xf numFmtId="0" fontId="4" applyFont="1" fillId="0" borderId="0" applyAlignment="1" xfId="0">
      <alignment horizontal="left" vertical="center"/>
    </xf>
    <xf numFmtId="0" fontId="87" applyFont="1" fillId="0" borderId="0" applyAlignment="1" xfId="0">
      <alignment horizontal="left" vertical="center"/>
    </xf>
    <xf numFmtId="0" fontId="88" applyFont="1" fillId="0" borderId="0" applyAlignment="1" xfId="0">
      <alignment horizontal="left" vertical="center"/>
    </xf>
    <xf numFmtId="0" fontId="18" applyFont="1" fillId="0" borderId="531" applyBorder="1" applyAlignment="1" xfId="0">
      <alignment horizontal="center" vertical="center"/>
    </xf>
    <xf numFmtId="0" fontId="5" applyFont="1" fillId="0" borderId="532" applyBorder="1" applyAlignment="1" xfId="0">
      <alignment horizontal="center" vertical="center"/>
    </xf>
    <xf numFmtId="0" fontId="5" applyFont="1" fillId="0" borderId="533" applyBorder="1" applyAlignment="1" xfId="0">
      <alignment horizontal="center" vertical="center"/>
    </xf>
    <xf numFmtId="0" fontId="5" applyFont="1" fillId="0" borderId="534" applyBorder="1" applyAlignment="1" xfId="0">
      <alignment horizontal="center" vertical="center"/>
    </xf>
    <xf numFmtId="0" fontId="133" applyFont="1" fillId="0" borderId="0" applyAlignment="1" xfId="0">
      <alignment vertical="center"/>
    </xf>
    <xf numFmtId="0" fontId="134" applyFont="1" fillId="0" borderId="0" applyAlignment="1" xfId="0">
      <alignment horizontal="center" vertical="center"/>
    </xf>
    <xf numFmtId="0" fontId="135" applyFont="1" fillId="0" borderId="0" applyAlignment="1" xfId="0">
      <alignment horizontal="center" vertical="center"/>
    </xf>
    <xf numFmtId="0" fontId="136" applyFont="1" fillId="0" borderId="0" applyAlignment="1" xfId="0">
      <alignment horizontal="center" vertical="center"/>
    </xf>
    <xf numFmtId="0" fontId="5" applyFont="1" fillId="0" borderId="535" applyBorder="1" applyAlignment="1" xfId="0">
      <alignment horizontal="center" vertical="center"/>
    </xf>
    <xf numFmtId="0" fontId="17" applyFont="1" fillId="0" borderId="536" applyBorder="1" applyAlignment="1" xfId="1">
      <alignment horizontal="left" vertical="center" wrapText="1"/>
    </xf>
    <xf numFmtId="0" fontId="14" applyFont="1" applyFill="1" fillId="0" borderId="537" applyBorder="1" applyAlignment="1" xfId="0">
      <alignment horizontal="center" vertical="center"/>
    </xf>
    <xf numFmtId="0" fontId="137" applyFont="1" fillId="0" borderId="538" applyBorder="1" applyAlignment="1" xfId="1">
      <alignment horizontal="left" vertical="center" wrapText="1"/>
    </xf>
    <xf numFmtId="0" fontId="0" applyFill="1" fillId="0" borderId="539" applyBorder="1" applyAlignment="1" xfId="0">
      <alignment horizontal="center" vertical="center"/>
    </xf>
    <xf numFmtId="0" fontId="138" applyFont="1" fillId="0" borderId="540" applyBorder="1" applyAlignment="1" xfId="1">
      <alignment horizontal="left" vertical="center" wrapText="1"/>
    </xf>
    <xf numFmtId="178" applyNumberFormat="1" fontId="92" applyFont="1" fillId="0" borderId="541" applyBorder="1" applyAlignment="1" xfId="1">
      <alignment horizontal="center" vertical="center" wrapText="1"/>
    </xf>
    <xf numFmtId="0" fontId="139" applyFont="1" fillId="0" borderId="542" applyBorder="1" applyAlignment="1" xfId="1">
      <alignment horizontal="left" vertical="center" wrapText="1"/>
    </xf>
    <xf numFmtId="0" fontId="0" fillId="0" borderId="0" applyAlignment="1" xfId="0">
      <alignment vertical="center"/>
    </xf>
    <xf numFmtId="0" fontId="24" applyFont="1" fillId="0" borderId="0" applyAlignment="1" xfId="0">
      <alignment vertical="center"/>
    </xf>
    <xf numFmtId="0" fontId="0" fillId="0" borderId="0" applyAlignment="1" xfId="0">
      <alignment vertical="center"/>
    </xf>
    <xf numFmtId="0" fontId="8" applyFont="1" fillId="0" borderId="0" applyAlignment="1" xfId="0">
      <alignment horizontal="center" vertical="center"/>
    </xf>
    <xf numFmtId="0" fontId="0" fillId="0" borderId="0" applyAlignment="1" xfId="0">
      <alignment horizontal="left" vertical="center"/>
    </xf>
    <xf numFmtId="0" fontId="0" fillId="0" borderId="543" applyBorder="1" applyAlignment="1" xfId="0">
      <alignment horizontal="center" vertical="center" wrapText="1"/>
    </xf>
    <xf numFmtId="0" fontId="0" fillId="0" borderId="544" applyBorder="1" applyAlignment="1" xfId="0">
      <alignment horizontal="center" vertical="center" wrapText="1"/>
    </xf>
    <xf numFmtId="0" fontId="0" fillId="0" borderId="545" applyBorder="1" applyAlignment="1" xfId="0">
      <alignment horizontal="center" vertical="center"/>
    </xf>
    <xf numFmtId="0" fontId="0" fillId="0" borderId="546" applyBorder="1" applyAlignment="1" xfId="0">
      <alignment horizontal="center" vertical="center"/>
    </xf>
    <xf numFmtId="0" fontId="0" fillId="0" borderId="547" applyBorder="1" applyAlignment="1" xfId="0">
      <alignment horizontal="center" vertical="center"/>
    </xf>
    <xf numFmtId="0" fontId="0" fillId="0" borderId="548" applyBorder="1" applyAlignment="1" xfId="0">
      <alignment horizontal="center" vertical="center"/>
    </xf>
    <xf numFmtId="0" fontId="0" fillId="0" borderId="549" applyBorder="1" applyAlignment="1" xfId="0">
      <alignment horizontal="center" vertical="center"/>
    </xf>
    <xf numFmtId="0" fontId="0" fillId="0" borderId="550" applyBorder="1" applyAlignment="1" xfId="0">
      <alignment horizontal="center" vertical="center"/>
    </xf>
    <xf numFmtId="0" fontId="14" applyFont="1" applyFill="1" fillId="0" borderId="551" applyBorder="1" applyAlignment="1" xfId="0">
      <alignment horizontal="center" vertical="center"/>
    </xf>
    <xf numFmtId="0" fontId="18" applyFont="1" fillId="0" borderId="552" applyBorder="1" applyAlignment="1" xfId="1">
      <alignment horizontal="center" vertical="center" wrapText="1"/>
    </xf>
    <xf numFmtId="0" fontId="18" applyFont="1" fillId="0" borderId="553" applyBorder="1" applyAlignment="1" xfId="1">
      <alignment horizontal="center" vertical="center" wrapText="1"/>
    </xf>
    <xf numFmtId="0" fontId="18" applyFont="1" fillId="0" borderId="554" applyBorder="1" applyAlignment="1" xfId="1">
      <alignment horizontal="center" vertical="center" wrapText="1"/>
    </xf>
    <xf numFmtId="0" fontId="17" applyFont="1" fillId="0" borderId="555" applyBorder="1" applyAlignment="1" xfId="1">
      <alignment horizontal="center" vertical="center" wrapText="1"/>
    </xf>
    <xf numFmtId="0" fontId="17" applyFont="1" fillId="0" borderId="556" applyBorder="1" applyAlignment="1" xfId="1">
      <alignment horizontal="center" vertical="center" wrapText="1"/>
    </xf>
    <xf numFmtId="0" fontId="0" fillId="0" borderId="545" applyBorder="1" applyAlignment="1" xfId="1">
      <alignment horizontal="center" vertical="center"/>
    </xf>
    <xf numFmtId="0" fontId="0" fillId="0" borderId="546" applyBorder="1" applyAlignment="1" xfId="1">
      <alignment horizontal="center" vertical="center"/>
    </xf>
    <xf numFmtId="0" fontId="0" fillId="0" borderId="547" applyBorder="1" applyAlignment="1" xfId="1">
      <alignment horizontal="center" vertical="center"/>
    </xf>
    <xf numFmtId="0" fontId="0" fillId="0" borderId="560" applyBorder="1" applyAlignment="1" xfId="1">
      <alignment horizontal="center" vertical="center" wrapText="1"/>
    </xf>
    <xf numFmtId="0" fontId="0" fillId="0" borderId="561" applyBorder="1" applyAlignment="1" xfId="1">
      <alignment horizontal="center" vertical="center" wrapText="1"/>
    </xf>
    <xf numFmtId="0" fontId="0" fillId="0" borderId="562" applyBorder="1" applyAlignment="1" xfId="1">
      <alignment horizontal="center" vertical="center" wrapText="1"/>
    </xf>
    <xf numFmtId="0" fontId="5" applyFont="1" fillId="0" borderId="563" applyBorder="1" applyAlignment="1" xfId="1">
      <alignment horizontal="center" vertical="center" wrapText="1"/>
    </xf>
    <xf numFmtId="0" fontId="5" applyFont="1" fillId="0" borderId="564" applyBorder="1" applyAlignment="1" xfId="1">
      <alignment horizontal="center" vertical="center" wrapText="1"/>
    </xf>
    <xf numFmtId="0" fontId="5" applyFont="1" fillId="0" borderId="565" applyBorder="1" applyAlignment="1" xfId="1">
      <alignment horizontal="left" vertical="top" wrapText="1"/>
    </xf>
    <xf numFmtId="0" fontId="0" fillId="0" borderId="566" applyBorder="1" applyAlignment="1" xfId="0">
      <alignment horizontal="center" vertical="center" wrapText="1"/>
    </xf>
    <xf numFmtId="0" fontId="0" fillId="0" borderId="567" applyBorder="1" applyAlignment="1" xfId="0">
      <alignment horizontal="center" vertical="center" wrapText="1"/>
    </xf>
    <xf numFmtId="0" fontId="0" fillId="0" borderId="568" applyBorder="1" applyAlignment="1" xfId="0">
      <alignment horizontal="center" vertical="center" wrapText="1"/>
    </xf>
    <xf numFmtId="0" fontId="0" fillId="0" borderId="569" applyBorder="1" applyAlignment="1" xfId="0">
      <alignment horizontal="center" vertical="center"/>
    </xf>
    <xf numFmtId="0" fontId="0" fillId="0" borderId="570" applyBorder="1" applyAlignment="1" xfId="0">
      <alignment horizontal="center" vertical="center"/>
    </xf>
    <xf numFmtId="0" fontId="0" fillId="0" borderId="571" applyBorder="1" applyAlignment="1" xfId="0">
      <alignment horizontal="center" vertical="center" wrapText="1"/>
    </xf>
    <xf numFmtId="0" fontId="0" fillId="0" borderId="572" applyBorder="1" applyAlignment="1" xfId="0">
      <alignment horizontal="center" vertical="center"/>
    </xf>
    <xf numFmtId="0" fontId="5" applyFont="1" fillId="0" applyBorder="1" borderId="0" applyAlignment="1" xfId="0">
      <alignment horizontal="left" vertical="center" wrapText="1"/>
    </xf>
    <xf numFmtId="0" fontId="89" applyFont="1" fillId="0" borderId="573" applyBorder="1" applyAlignment="1" xfId="0">
      <alignment horizontal="center" vertical="center" wrapText="1"/>
    </xf>
    <xf numFmtId="0" fontId="89" applyFont="1" fillId="0" borderId="574" applyBorder="1" applyAlignment="1" xfId="0">
      <alignment horizontal="center" vertical="center" wrapText="1"/>
    </xf>
    <xf numFmtId="0" fontId="89" applyFont="1" fillId="0" borderId="575" applyBorder="1" applyAlignment="1" xfId="0">
      <alignment horizontal="center" vertical="center" wrapText="1"/>
    </xf>
    <xf numFmtId="0" fontId="89" applyFont="1" fillId="0" borderId="576" applyBorder="1" applyAlignment="1" xfId="0">
      <alignment horizontal="center" vertical="center" wrapText="1"/>
    </xf>
    <xf numFmtId="0" fontId="5" applyFont="1" fillId="0" borderId="577" applyBorder="1" applyAlignment="1" xfId="1">
      <alignment horizontal="center" vertical="center" wrapText="1"/>
    </xf>
    <xf numFmtId="0" fontId="5" applyFont="1" fillId="0" borderId="578" applyBorder="1" applyAlignment="1" xfId="1">
      <alignment horizontal="center" vertical="center" wrapText="1"/>
    </xf>
    <xf numFmtId="0" fontId="12" applyFont="1" fillId="0" borderId="579" applyBorder="1" applyAlignment="1" xfId="1">
      <alignment horizontal="left" vertical="center" wrapText="1"/>
    </xf>
    <xf numFmtId="0" fontId="12" applyFont="1" fillId="0" borderId="580" applyBorder="1" applyAlignment="1" xfId="1">
      <alignment horizontal="left" vertical="center" wrapText="1"/>
    </xf>
    <xf numFmtId="0" fontId="12" applyFont="1" fillId="0" borderId="581" applyBorder="1" applyAlignment="1" xfId="1">
      <alignment horizontal="center" vertical="center" wrapText="1"/>
    </xf>
    <xf numFmtId="0" fontId="12" applyFont="1" fillId="0" borderId="582" applyBorder="1" applyAlignment="1" xfId="1">
      <alignment horizontal="center" vertical="center" wrapText="1"/>
    </xf>
    <xf numFmtId="0" fontId="2" applyFont="1" fillId="0" borderId="0" applyAlignment="1" xfId="0">
      <alignment horizontal="center" vertical="center" wrapText="1"/>
    </xf>
    <xf numFmtId="0" fontId="5" applyFont="1" fillId="0" borderId="583" applyBorder="1" applyAlignment="1" xfId="0">
      <alignment horizontal="center" vertical="center"/>
    </xf>
    <xf numFmtId="0" fontId="97" applyFont="1" fillId="0" borderId="584" applyBorder="1" applyAlignment="1" xfId="0">
      <alignment horizontal="center" vertical="center"/>
    </xf>
    <xf numFmtId="0" fontId="5" applyFont="1" fillId="0" borderId="585" applyBorder="1" applyAlignment="1" xfId="0">
      <alignment horizontal="center" vertical="center"/>
    </xf>
    <xf numFmtId="0" fontId="5" applyFont="1" fillId="0" borderId="586" applyBorder="1" applyAlignment="1" xfId="0">
      <alignment horizontal="center" vertical="center"/>
    </xf>
    <xf numFmtId="0" fontId="5" applyFont="1" fillId="0" borderId="587" applyBorder="1" applyAlignment="1" xfId="0">
      <alignment horizontal="center" vertical="center"/>
    </xf>
    <xf numFmtId="0" fontId="8" applyFont="1" fillId="0" borderId="0" applyAlignment="1" xfId="0">
      <alignment horizontal="center" vertical="center" wrapText="1"/>
    </xf>
    <xf numFmtId="0" fontId="5" applyFont="1" fillId="0" borderId="588" applyBorder="1" applyAlignment="1" xfId="0">
      <alignment horizontal="center" vertical="center"/>
    </xf>
    <xf numFmtId="0" fontId="5" applyFont="1" fillId="0" borderId="589" applyBorder="1" applyAlignment="1" xfId="0">
      <alignment horizontal="center" vertical="center"/>
    </xf>
    <xf numFmtId="0" fontId="5" applyFont="1" fillId="0" borderId="590" applyBorder="1" applyAlignment="1" xfId="0">
      <alignment horizontal="center" vertical="center"/>
    </xf>
    <xf numFmtId="0" fontId="0" fillId="0" borderId="591" applyBorder="1" applyAlignment="1" xfId="0">
      <alignment horizontal="center" vertical="center"/>
    </xf>
    <xf numFmtId="0" fontId="64" applyFont="1" fillId="0" borderId="0" applyAlignment="1" xfId="0">
      <alignment horizontal="left" vertical="center"/>
    </xf>
    <xf numFmtId="0" fontId="5" applyFont="1" fillId="0" borderId="592" applyBorder="1" applyAlignment="1" xfId="1">
      <alignment horizontal="center" vertical="center" wrapText="1"/>
    </xf>
    <xf numFmtId="0" fontId="5" applyFont="1" fillId="0" borderId="593" applyBorder="1" applyAlignment="1" xfId="1">
      <alignment horizontal="center" vertical="center" wrapText="1"/>
    </xf>
    <xf numFmtId="0" fontId="5" applyFont="1" fillId="0" borderId="594" applyBorder="1" applyAlignment="1" xfId="1">
      <alignment horizontal="center" vertical="center" wrapText="1"/>
    </xf>
    <xf numFmtId="0" fontId="5" applyFont="1" fillId="0" borderId="595" applyBorder="1" applyAlignment="1" xfId="1">
      <alignment horizontal="center" vertical="center" wrapText="1"/>
    </xf>
    <xf numFmtId="0" fontId="5" applyFont="1" fillId="0" borderId="596" applyBorder="1" applyAlignment="1" xfId="1">
      <alignment horizontal="center" vertical="center" wrapText="1"/>
    </xf>
    <xf numFmtId="0" fontId="5" applyFont="1" fillId="0" borderId="597" applyBorder="1" applyAlignment="1" xfId="1">
      <alignment horizontal="center" vertical="center" wrapText="1"/>
    </xf>
    <xf numFmtId="0" fontId="5" applyFont="1" fillId="0" borderId="598" applyBorder="1" applyAlignment="1" xfId="1">
      <alignment horizontal="center" vertical="center" wrapText="1"/>
    </xf>
    <xf numFmtId="0" fontId="5" applyFont="1" fillId="0" borderId="599" applyBorder="1" applyAlignment="1" xfId="1">
      <alignment horizontal="center" vertical="center" wrapText="1"/>
    </xf>
    <xf numFmtId="0" fontId="0" fillId="0" borderId="600" applyBorder="1" applyAlignment="1" xfId="0">
      <alignment horizontal="center" vertical="center" wrapText="1"/>
    </xf>
    <xf numFmtId="0" fontId="4" applyFont="1" fillId="0" borderId="601" applyBorder="1" applyAlignment="1" xfId="0">
      <alignment horizontal="center" vertical="center"/>
    </xf>
    <xf numFmtId="0" fontId="4" applyFont="1" fillId="0" borderId="602" applyBorder="1" applyAlignment="1" xfId="0">
      <alignment horizontal="center" vertical="center"/>
    </xf>
    <xf numFmtId="0" fontId="4" applyFont="1" fillId="0" borderId="603" applyBorder="1" applyAlignment="1" xfId="0">
      <alignment horizontal="center" vertical="center"/>
    </xf>
    <xf numFmtId="0" fontId="4" applyFont="1" fillId="0" borderId="604" applyBorder="1" applyAlignment="1" xfId="0">
      <alignment horizontal="center" vertical="center" wrapText="1"/>
    </xf>
    <xf numFmtId="0" fontId="4" applyFont="1" fillId="0" borderId="605" applyBorder="1" applyAlignment="1" xfId="0">
      <alignment horizontal="center" vertical="center"/>
    </xf>
    <xf numFmtId="0" fontId="0" applyFill="1" fillId="0" borderId="606" applyBorder="1" applyAlignment="1" xfId="1">
      <alignment horizontal="center" vertical="center" wrapText="1"/>
    </xf>
    <xf numFmtId="0" fontId="0" applyFill="1" fillId="0" borderId="607" applyBorder="1" applyAlignment="1" xfId="1">
      <alignment horizontal="center" vertical="center" wrapText="1"/>
    </xf>
    <xf numFmtId="0" fontId="0" applyFill="1" fillId="0" borderId="608" applyBorder="1" applyAlignment="1" xfId="1">
      <alignment horizontal="center" vertical="center" wrapText="1"/>
    </xf>
    <xf numFmtId="0" fontId="4" applyFont="1" applyFill="1" fillId="0" borderId="609" applyBorder="1" applyAlignment="1" xfId="0">
      <alignment horizontal="center" vertical="center" wrapText="1"/>
    </xf>
    <xf numFmtId="0" fontId="4" applyFont="1" applyFill="1" fillId="0" borderId="610" applyBorder="1" applyAlignment="1" xfId="0">
      <alignment horizontal="center" vertical="center" wrapText="1"/>
    </xf>
    <xf numFmtId="0" fontId="4" applyFont="1" applyFill="1" fillId="0" borderId="611" applyBorder="1" applyAlignment="1" xfId="0">
      <alignment horizontal="center" vertical="center" wrapText="1"/>
    </xf>
    <xf numFmtId="0" fontId="5" applyFont="1" applyFill="1" fillId="0" borderId="612" applyBorder="1" applyAlignment="1" xfId="1">
      <alignment horizontal="center" vertical="center" wrapText="1"/>
    </xf>
    <xf numFmtId="0" fontId="5" applyFont="1" applyFill="1" fillId="0" borderId="613" applyBorder="1" applyAlignment="1" xfId="1">
      <alignment horizontal="center" vertical="center" wrapText="1"/>
    </xf>
    <xf numFmtId="0" fontId="3" applyFont="1" fillId="0" borderId="614" applyBorder="1" applyAlignment="1" xfId="0">
      <alignment horizontal="center" vertical="center" wrapText="1"/>
    </xf>
    <xf numFmtId="0" fontId="3" applyFont="1" fillId="0" borderId="615" applyBorder="1" applyAlignment="1" xfId="0">
      <alignment horizontal="center" vertical="center"/>
    </xf>
    <xf numFmtId="0" fontId="3" applyFont="1" fillId="0" borderId="616" applyBorder="1" applyAlignment="1" xfId="0">
      <alignment horizontal="center" vertical="center" wrapText="1"/>
    </xf>
    <xf numFmtId="0" fontId="3" applyFont="1" fillId="0" borderId="617" applyBorder="1" applyAlignment="1" xfId="0">
      <alignment horizontal="center" vertical="center" wrapText="1"/>
    </xf>
    <xf numFmtId="0" fontId="3" applyFont="1" fillId="0" borderId="618" applyBorder="1" applyAlignment="1" xfId="0">
      <alignment horizontal="center" vertical="center" wrapText="1"/>
    </xf>
    <xf numFmtId="0" fontId="15" applyFont="1" applyFill="1" fillId="0" borderId="619" applyBorder="1" applyAlignment="1" xfId="0">
      <alignment horizontal="center" vertical="center" wrapText="1"/>
    </xf>
    <xf numFmtId="0" fontId="15" applyFont="1" applyFill="1" fillId="0" borderId="620" applyBorder="1" applyAlignment="1" xfId="0">
      <alignment horizontal="center" vertical="center" wrapText="1"/>
    </xf>
    <xf numFmtId="0" fontId="15" applyFont="1" applyFill="1" fillId="0" borderId="621" applyBorder="1" applyAlignment="1" xfId="0">
      <alignment horizontal="center" vertical="center" wrapText="1"/>
    </xf>
    <xf numFmtId="0" fontId="5" applyFont="1" applyFill="1" fillId="0" borderId="622" applyBorder="1" applyAlignment="1" xfId="1">
      <alignment horizontal="center" vertical="center" wrapText="1"/>
    </xf>
    <xf numFmtId="0" fontId="2" applyFont="1" fillId="0" borderId="0" applyAlignment="1" xfId="0">
      <alignment horizontal="center" vertical="center"/>
    </xf>
    <xf numFmtId="0" fontId="0" fillId="0" borderId="560" applyBorder="1" applyAlignment="1" xfId="0">
      <alignment horizontal="center" vertical="center" wrapText="1"/>
    </xf>
    <xf numFmtId="0" fontId="0" fillId="0" borderId="561" applyBorder="1" applyAlignment="1" xfId="0">
      <alignment horizontal="center" vertical="center" wrapText="1"/>
    </xf>
    <xf numFmtId="0" fontId="0" fillId="0" borderId="562" applyBorder="1" applyAlignment="1" xfId="0">
      <alignment horizontal="center" vertical="center" wrapText="1"/>
    </xf>
    <xf numFmtId="0" fontId="3" applyFont="1" fillId="0" borderId="626" applyBorder="1" applyAlignment="1" xfId="0">
      <alignment horizontal="center" vertical="center"/>
    </xf>
    <xf numFmtId="0" fontId="3" applyFont="1" fillId="0" borderId="627" applyBorder="1" applyAlignment="1" xfId="0">
      <alignment horizontal="center" vertical="center"/>
    </xf>
    <xf numFmtId="0" fontId="4" applyFont="1" fillId="0" borderId="628" applyBorder="1" applyAlignment="1" xfId="0">
      <alignment horizontal="center" vertical="center" wrapText="1"/>
    </xf>
    <xf numFmtId="0" fontId="4" applyFont="1" fillId="0" borderId="629" applyBorder="1" applyAlignment="1" xfId="0">
      <alignment horizontal="center" vertical="center" wrapText="1"/>
    </xf>
    <xf numFmtId="0" fontId="4" applyFont="1" fillId="0" borderId="630" applyBorder="1" applyAlignment="1" xfId="0">
      <alignment horizontal="center" vertical="center" wrapText="1"/>
    </xf>
    <xf numFmtId="176" applyNumberFormat="1" fontId="4" applyFont="1" fillId="0" borderId="631" applyBorder="1" applyAlignment="1" xfId="0">
      <alignment horizontal="center" vertical="center"/>
    </xf>
    <xf numFmtId="176" applyNumberFormat="1" fontId="4" applyFont="1" fillId="0" borderId="632" applyBorder="1" applyAlignment="1" xfId="0">
      <alignment horizontal="center" vertical="center"/>
    </xf>
    <xf numFmtId="176" applyNumberFormat="1" fontId="4" applyFont="1" fillId="0" borderId="633" applyBorder="1" applyAlignment="1" xfId="0">
      <alignment horizontal="center" vertical="center"/>
    </xf>
    <xf numFmtId="0" fontId="3" applyFont="1" applyFill="1" fillId="0" borderId="634" applyBorder="1" applyAlignment="1" xfId="0">
      <alignment horizontal="center" vertical="center" wrapText="1"/>
    </xf>
    <xf numFmtId="0" fontId="3" applyFont="1" applyFill="1" fillId="0" borderId="635" applyBorder="1" applyAlignment="1" xfId="0">
      <alignment horizontal="center" vertical="center" wrapText="1"/>
    </xf>
    <xf numFmtId="0" fontId="0" applyFill="1" fillId="0" borderId="636" applyBorder="1" applyAlignment="1" xfId="0">
      <alignment horizontal="center" vertical="center" wrapText="1"/>
    </xf>
    <xf numFmtId="0" fontId="0" applyFill="1" fillId="0" borderId="637" applyBorder="1" applyAlignment="1" xfId="0">
      <alignment horizontal="center" vertical="center" wrapText="1"/>
    </xf>
    <xf numFmtId="0" fontId="0" applyFill="1" fillId="0" borderId="606" applyBorder="1" applyAlignment="1" xfId="0">
      <alignment horizontal="center" vertical="center" wrapText="1"/>
    </xf>
    <xf numFmtId="0" fontId="0" applyFill="1" fillId="0" borderId="608" applyBorder="1" applyAlignment="1" xfId="0">
      <alignment horizontal="center" vertical="center" wrapText="1"/>
    </xf>
    <xf numFmtId="0" fontId="0" applyFill="1" fillId="0" borderId="640" applyBorder="1" applyAlignment="1" xfId="0">
      <alignment horizontal="center" vertical="center"/>
    </xf>
    <xf numFmtId="0" fontId="0" applyFill="1" fillId="0" borderId="641" applyBorder="1" applyAlignment="1" xfId="0">
      <alignment horizontal="center" vertical="center"/>
    </xf>
    <xf numFmtId="176" applyNumberFormat="1" fontId="0" applyFill="1" fillId="0" borderId="642" applyBorder="1" applyAlignment="1" xfId="0">
      <alignment horizontal="center" vertical="center"/>
    </xf>
    <xf numFmtId="176" applyNumberFormat="1" fontId="0" applyFill="1" fillId="0" borderId="643" applyBorder="1" applyAlignment="1" xfId="0">
      <alignment horizontal="center" vertical="center"/>
    </xf>
    <xf numFmtId="178" applyNumberFormat="1" fontId="0" applyFill="1" fillId="0" borderId="644" applyBorder="1" applyAlignment="1" xfId="0">
      <alignment horizontal="center" vertical="center"/>
    </xf>
    <xf numFmtId="0" fontId="0" applyFill="1" fillId="0" borderId="645" applyBorder="1" applyAlignment="1" xfId="0">
      <alignment horizontal="center" vertical="center"/>
    </xf>
    <xf numFmtId="176" applyNumberFormat="1" fontId="0" applyFill="1" fillId="0" borderId="646" applyBorder="1" applyAlignment="1" xfId="0">
      <alignment horizontal="center" vertical="center"/>
    </xf>
    <xf numFmtId="0" fontId="4" applyFont="1" fillId="0" borderId="0" applyAlignment="1" xfId="0">
      <alignment horizontal="left" vertical="center"/>
    </xf>
    <xf numFmtId="0" fontId="140" applyFont="1" fillId="59" applyFill="1" borderId="0" applyAlignment="1" xfId="0">
      <alignment vertical="center"/>
    </xf>
    <xf numFmtId="0" fontId="141" applyFont="1" fillId="60" applyFill="1" borderId="0" applyAlignment="1" xfId="0">
      <alignment vertical="center"/>
    </xf>
    <xf numFmtId="0" fontId="142" applyFont="1" fillId="61" applyFill="1" borderId="0" applyAlignment="1" xfId="0">
      <alignment vertical="center"/>
    </xf>
    <xf numFmtId="0" fontId="143" applyFont="1" fillId="62" applyFill="1" borderId="647" applyBorder="1" applyAlignment="1" xfId="0">
      <alignment vertical="center"/>
    </xf>
    <xf numFmtId="0" fontId="144" applyFont="1" fillId="63" applyFill="1" borderId="648" applyBorder="1" applyAlignment="1" xfId="0">
      <alignment vertical="center"/>
    </xf>
    <xf numFmtId="0" fontId="145" applyFont="1" fillId="0" borderId="0" applyAlignment="1" xfId="0">
      <alignment vertical="center"/>
    </xf>
    <xf numFmtId="0" fontId="146" applyFont="1" fillId="0" borderId="0" applyAlignment="1" xfId="0">
      <alignment vertical="center"/>
    </xf>
    <xf numFmtId="0" fontId="147" applyFont="1" fillId="0" borderId="649" applyBorder="1" applyAlignment="1" xfId="0">
      <alignment vertical="center"/>
    </xf>
    <xf numFmtId="0" fontId="148" applyFont="1" fillId="62" applyFill="1" borderId="650" applyBorder="1" applyAlignment="1" xfId="0">
      <alignment vertical="center"/>
    </xf>
    <xf numFmtId="0" fontId="149" applyFont="1" fillId="64" applyFill="1" borderId="651" applyBorder="1" applyAlignment="1" xfId="0">
      <alignment vertical="center"/>
    </xf>
    <xf numFmtId="0" fontId="0" fillId="65" applyFill="1" borderId="652" applyBorder="1" applyAlignment="1" xfId="0">
      <alignment vertical="center"/>
    </xf>
    <xf numFmtId="0" fontId="150" applyFont="1" fillId="0" borderId="0" applyAlignment="1" xfId="0">
      <alignment vertical="center"/>
    </xf>
    <xf numFmtId="0" fontId="151" applyFont="1" fillId="0" borderId="653" applyBorder="1" applyAlignment="1" xfId="0">
      <alignment vertical="center"/>
    </xf>
    <xf numFmtId="0" fontId="152" applyFont="1" fillId="0" borderId="654" applyBorder="1" applyAlignment="1" xfId="0">
      <alignment vertical="center"/>
    </xf>
    <xf numFmtId="0" fontId="153" applyFont="1" fillId="0" borderId="655" applyBorder="1" applyAlignment="1" xfId="0">
      <alignment vertical="center"/>
    </xf>
    <xf numFmtId="0" fontId="153" applyFont="1" fillId="0" borderId="0" applyAlignment="1" xfId="0">
      <alignment vertical="center"/>
    </xf>
    <xf numFmtId="0" fontId="154" applyFont="1" fillId="0" borderId="656" applyBorder="1" applyAlignment="1" xfId="0">
      <alignment vertical="center"/>
    </xf>
    <xf numFmtId="0" fontId="155" applyFont="1" fillId="66" applyFill="1" borderId="0" applyAlignment="1" xfId="0">
      <alignment vertical="center"/>
    </xf>
    <xf numFmtId="0" fontId="155" applyFont="1" fillId="67" applyFill="1" borderId="0" applyAlignment="1" xfId="0">
      <alignment vertical="center"/>
    </xf>
    <xf numFmtId="0" fontId="155" applyFont="1" fillId="68" applyFill="1" borderId="0" applyAlignment="1" xfId="0">
      <alignment vertical="center"/>
    </xf>
    <xf numFmtId="0" fontId="155" applyFont="1" fillId="69" applyFill="1" borderId="0" applyAlignment="1" xfId="0">
      <alignment vertical="center"/>
    </xf>
    <xf numFmtId="0" fontId="155" applyFont="1" fillId="70" applyFill="1" borderId="0" applyAlignment="1" xfId="0">
      <alignment vertical="center"/>
    </xf>
    <xf numFmtId="0" fontId="155" applyFont="1" fillId="71" applyFill="1" borderId="0" applyAlignment="1" xfId="0">
      <alignment vertical="center"/>
    </xf>
    <xf numFmtId="0" fontId="155" applyFont="1" fillId="72" applyFill="1" borderId="0" applyAlignment="1" xfId="0">
      <alignment vertical="center"/>
    </xf>
    <xf numFmtId="0" fontId="155" applyFont="1" fillId="73" applyFill="1" borderId="0" applyAlignment="1" xfId="0">
      <alignment vertical="center"/>
    </xf>
    <xf numFmtId="0" fontId="155" applyFont="1" fillId="74" applyFill="1" borderId="0" applyAlignment="1" xfId="0">
      <alignment vertical="center"/>
    </xf>
    <xf numFmtId="0" fontId="155" applyFont="1" fillId="75" applyFill="1" borderId="0" applyAlignment="1" xfId="0">
      <alignment vertical="center"/>
    </xf>
    <xf numFmtId="0" fontId="155" applyFont="1" fillId="76" applyFill="1" borderId="0" applyAlignment="1" xfId="0">
      <alignment vertical="center"/>
    </xf>
    <xf numFmtId="0" fontId="155" applyFont="1" fillId="77" applyFill="1" borderId="0" applyAlignment="1" xfId="0">
      <alignment vertical="center"/>
    </xf>
    <xf numFmtId="0" fontId="156" applyFont="1" fillId="78" applyFill="1" borderId="0" applyAlignment="1" xfId="0">
      <alignment vertical="center"/>
    </xf>
    <xf numFmtId="0" fontId="156" applyFont="1" fillId="79" applyFill="1" borderId="0" applyAlignment="1" xfId="0">
      <alignment vertical="center"/>
    </xf>
    <xf numFmtId="0" fontId="156" applyFont="1" fillId="80" applyFill="1" borderId="0" applyAlignment="1" xfId="0">
      <alignment vertical="center"/>
    </xf>
    <xf numFmtId="0" fontId="156" applyFont="1" fillId="81" applyFill="1" borderId="0" applyAlignment="1" xfId="0">
      <alignment vertical="center"/>
    </xf>
    <xf numFmtId="0" fontId="156" applyFont="1" fillId="82" applyFill="1" borderId="0" applyAlignment="1" xfId="0">
      <alignment vertical="center"/>
    </xf>
    <xf numFmtId="0" fontId="156" applyFont="1" fillId="83" applyFill="1" borderId="0" applyAlignment="1" xfId="0">
      <alignment vertical="center"/>
    </xf>
    <xf numFmtId="0" fontId="156" applyFont="1" fillId="84" applyFill="1" borderId="0" applyAlignment="1" xfId="0">
      <alignment vertical="center"/>
    </xf>
    <xf numFmtId="0" fontId="156" applyFont="1" fillId="85" applyFill="1" borderId="0" applyAlignment="1" xfId="0">
      <alignment vertical="center"/>
    </xf>
    <xf numFmtId="0" fontId="156" applyFont="1" fillId="86" applyFill="1" borderId="0" applyAlignment="1" xfId="0">
      <alignment vertical="center"/>
    </xf>
    <xf numFmtId="0" fontId="156" applyFont="1" fillId="87" applyFill="1" borderId="0" applyAlignment="1" xfId="0">
      <alignment vertical="center"/>
    </xf>
    <xf numFmtId="0" fontId="156" applyFont="1" fillId="88" applyFill="1" borderId="0" applyAlignment="1" xfId="0">
      <alignment vertical="center"/>
    </xf>
    <xf numFmtId="0" fontId="156" applyFont="1" fillId="89" applyFill="1" borderId="0" applyAlignment="1" xfId="0">
      <alignment vertical="center"/>
    </xf>
    <xf numFmtId="184" applyNumberFormat="1" fontId="0" fillId="0" borderId="0" applyAlignment="1" xfId="0">
      <alignment vertical="center"/>
    </xf>
    <xf numFmtId="181" applyNumberFormat="1" fontId="0" fillId="0" borderId="0" applyAlignment="1" xfId="0">
      <alignment vertical="center"/>
    </xf>
    <xf numFmtId="187" applyNumberFormat="1" fontId="0" fillId="0" borderId="0" applyAlignment="1" xfId="0">
      <alignment vertical="center"/>
    </xf>
    <xf numFmtId="183" applyNumberFormat="1" fontId="0" fillId="0" borderId="0" applyAlignment="1" xfId="0">
      <alignment vertical="center"/>
    </xf>
    <xf numFmtId="188" applyNumberFormat="1" fontId="0" fillId="0" borderId="0" applyAlignment="1" xfId="0">
      <alignment vertical="center"/>
    </xf>
    <xf numFmtId="0" fontId="0" fillId="0" borderId="0" applyAlignment="1" xfId="0">
      <alignment vertical="center"/>
    </xf>
  </cellXfs>
  <cellStyles count="2">
    <cellStyle name="常规" xfId="0" builtinId="0"/>
    <cellStyle name="超链接" xfId="1" builtinId="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8.xml"/><Relationship Id="rId3" Type="http://schemas.openxmlformats.org/officeDocument/2006/relationships/worksheet" Target="worksheets/sheet6.xml"/><Relationship Id="rId4" Type="http://schemas.openxmlformats.org/officeDocument/2006/relationships/worksheet" Target="worksheets/sheet9.xml"/><Relationship Id="rId5" Type="http://schemas.openxmlformats.org/officeDocument/2006/relationships/worksheet" Target="worksheets/sheet10.xml"/><Relationship Id="rId6" Type="http://schemas.openxmlformats.org/officeDocument/2006/relationships/worksheet" Target="worksheets/sheet11.xml"/><Relationship Id="rId7" Type="http://schemas.openxmlformats.org/officeDocument/2006/relationships/worksheet" Target="worksheets/sheet12.xml"/><Relationship Id="rId8" Type="http://schemas.openxmlformats.org/officeDocument/2006/relationships/worksheet" Target="worksheets/sheet5.xml"/><Relationship Id="rId9" Type="http://schemas.openxmlformats.org/officeDocument/2006/relationships/worksheet" Target="worksheets/sheet4.xml"/><Relationship Id="rId10" Type="http://schemas.openxmlformats.org/officeDocument/2006/relationships/worksheet" Target="worksheets/sheet7.xml"/><Relationship Id="rId11" Type="http://schemas.openxmlformats.org/officeDocument/2006/relationships/worksheet" Target="worksheets/sheet2.xml"/><Relationship Id="rId12" Type="http://schemas.openxmlformats.org/officeDocument/2006/relationships/worksheet" Target="worksheets/sheet3.xml"/><Relationship Id="rId13" Type="http://schemas.openxmlformats.org/officeDocument/2006/relationships/worksheet" Target="worksheets/sheet13.xml"/><Relationship Id="rId14" Type="http://schemas.openxmlformats.org/officeDocument/2006/relationships/styles" Target="styles.xml"/><Relationship Id="rId15"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J105"/>
  <sheetViews>
    <sheetView view="pageBreakPreview" zoomScale="100" topLeftCell="A43" workbookViewId="0">
      <selection activeCell="C58" activeCellId="0" sqref="C58"/>
    </sheetView>
  </sheetViews>
  <sheetFormatPr defaultRowHeight="14.25" defaultColWidth="9.000137329101562" x14ac:dyDescent="0.15"/>
  <cols>
    <col min="1" max="1" width="4.625" customWidth="1"/>
    <col min="2" max="2" width="31.875" customWidth="1"/>
    <col min="3" max="3" width="10.375" customWidth="1"/>
    <col min="4" max="4" width="8.5" customWidth="1"/>
    <col min="5" max="5" width="8.625" customWidth="1"/>
    <col min="6" max="6" width="9.75" customWidth="1"/>
    <col min="7" max="7" width="12.875" customWidth="1"/>
    <col min="8" max="8" width="6.75" customWidth="1"/>
    <col min="9" max="9" width="23.75" customWidth="1"/>
    <col min="10" max="10" width="27.5" customWidth="1"/>
  </cols>
  <sheetData>
    <row r="1" ht="24.75" customHeight="1" x14ac:dyDescent="0.15" spans="1:9">
      <c r="A1" s="810" t="s">
        <v>0</v>
      </c>
      <c r="B1" s="810"/>
      <c r="C1" s="810"/>
      <c r="D1" s="810"/>
      <c r="E1" s="810"/>
      <c r="F1" s="810"/>
      <c r="G1" s="810"/>
      <c r="H1" s="810"/>
      <c r="I1" s="810"/>
    </row>
    <row r="2" ht="21.0" customHeight="1" x14ac:dyDescent="0.15" spans="1:9">
      <c r="A2" t="s">
        <v>1</v>
      </c>
      <c r="D2" s="811" t="s">
        <v>2</v>
      </c>
      <c r="E2" s="811"/>
      <c r="F2" s="811"/>
      <c r="G2" s="75"/>
      <c r="H2" t="s">
        <v>3</v>
      </c>
      <c r="I2" s="91"/>
    </row>
    <row r="3" ht="20.25" customHeight="1" x14ac:dyDescent="0.15" spans="1:9">
      <c r="A3" s="837" t="s">
        <v>4</v>
      </c>
      <c r="B3" s="837" t="s">
        <v>5</v>
      </c>
      <c r="C3" s="813" t="s">
        <v>6</v>
      </c>
      <c r="D3" s="812"/>
      <c r="E3" s="812"/>
      <c r="F3" s="812"/>
      <c r="G3" s="812"/>
      <c r="H3" s="812"/>
      <c r="I3" s="839" t="s">
        <v>7</v>
      </c>
    </row>
    <row r="4" ht="23.25" customHeight="1" x14ac:dyDescent="0.15" spans="1:9">
      <c r="A4" s="836"/>
      <c r="B4" s="836"/>
      <c r="C4" s="839" t="s">
        <v>8</v>
      </c>
      <c r="D4" s="816" t="s">
        <v>9</v>
      </c>
      <c r="E4" s="815"/>
      <c r="F4" s="815"/>
      <c r="G4" s="814"/>
      <c r="H4" s="840" t="s">
        <v>10</v>
      </c>
      <c r="I4" s="841"/>
    </row>
    <row r="5" ht="32.4" customHeight="1" x14ac:dyDescent="0.15" spans="1:9">
      <c r="A5" s="835"/>
      <c r="B5" s="835"/>
      <c r="C5" s="838"/>
      <c r="D5" s="21" t="s">
        <v>11</v>
      </c>
      <c r="E5" s="21" t="s">
        <v>12</v>
      </c>
      <c r="F5" s="21" t="s">
        <v>13</v>
      </c>
      <c r="G5" s="22" t="s">
        <v>14</v>
      </c>
      <c r="H5" s="840"/>
      <c r="I5" s="838"/>
    </row>
    <row r="6" ht="19.8" customHeight="1" x14ac:dyDescent="0.15" spans="1:9">
      <c r="A6" s="23"/>
      <c r="B6" s="87" t="s">
        <v>15</v>
      </c>
      <c r="C6" s="23">
        <f>C23++C28+C34++C71+C41+C50+C62+C78+C84+C89+C99</f>
        <v>35480</v>
      </c>
      <c r="D6" s="23">
        <f>D23++D28+D34++D71+D41+D50+D62+D78+D84+D89+D99</f>
        <v>286</v>
      </c>
      <c r="E6" s="23">
        <f>E23++E28+E34++E71+E41+E50+E62+E78+E84+E89+E99</f>
        <v>458</v>
      </c>
      <c r="F6" s="23">
        <f>F23++F28+F34++F71+F41+F50+F62+F78+F84+F89+F99</f>
        <v>247</v>
      </c>
      <c r="G6" s="23">
        <f>G23++G28+G34++G71+G41+G50+G62+G78+G84+G89+G99</f>
        <v>205</v>
      </c>
      <c r="H6" s="23">
        <f>H23++H28+H34++H71+H41+H50+H62+H78+H84+H89+H99</f>
        <v>555</v>
      </c>
      <c r="I6" s="23"/>
    </row>
    <row r="7" ht="18.75" customHeight="1" x14ac:dyDescent="0.15" spans="1:9">
      <c r="A7" s="819" t="s">
        <v>16</v>
      </c>
      <c r="B7" s="818"/>
      <c r="C7" s="818"/>
      <c r="D7" s="818"/>
      <c r="E7" s="818"/>
      <c r="F7" s="818"/>
      <c r="G7" s="818"/>
      <c r="H7" s="818"/>
      <c r="I7" s="817"/>
    </row>
    <row r="8" ht="15.95" customHeight="1" x14ac:dyDescent="0.15" spans="1:9">
      <c r="A8" s="88">
        <v>1</v>
      </c>
      <c r="B8" s="88" t="s">
        <v>17</v>
      </c>
      <c r="C8" s="88">
        <v>1100</v>
      </c>
      <c r="D8" s="88">
        <v>10</v>
      </c>
      <c r="E8" s="88">
        <v>5</v>
      </c>
      <c r="F8" s="120">
        <v>50</v>
      </c>
      <c r="G8" s="88"/>
      <c r="H8" s="88"/>
      <c r="I8" s="114"/>
    </row>
    <row r="9" ht="16.5" customHeight="1" x14ac:dyDescent="0.15" spans="1:9">
      <c r="A9" s="88">
        <v>2</v>
      </c>
      <c r="B9" s="88" t="s">
        <v>18</v>
      </c>
      <c r="C9" s="88">
        <v>400</v>
      </c>
      <c r="D9" s="88">
        <v>10</v>
      </c>
      <c r="E9" s="88">
        <v>5</v>
      </c>
      <c r="F9" s="88"/>
      <c r="G9" s="88"/>
      <c r="H9" s="88"/>
      <c r="I9" s="93"/>
    </row>
    <row r="10" ht="14.25" customHeight="1" x14ac:dyDescent="0.15" spans="1:9">
      <c r="A10" s="88">
        <v>3</v>
      </c>
      <c r="B10" s="88" t="s">
        <v>19</v>
      </c>
      <c r="C10" s="88">
        <v>100</v>
      </c>
      <c r="D10" s="88"/>
      <c r="E10" s="88"/>
      <c r="F10" s="88"/>
      <c r="G10" s="88"/>
      <c r="H10" s="88"/>
      <c r="I10" s="93"/>
    </row>
    <row r="11" ht="15.95" customHeight="1" x14ac:dyDescent="0.15" spans="1:9">
      <c r="A11" s="88">
        <v>4</v>
      </c>
      <c r="B11" s="88" t="s">
        <v>20</v>
      </c>
      <c r="C11" s="88">
        <v>350</v>
      </c>
      <c r="D11" s="88">
        <v>5</v>
      </c>
      <c r="E11" s="88">
        <v>2</v>
      </c>
      <c r="F11" s="88">
        <v>3</v>
      </c>
      <c r="G11" s="88"/>
      <c r="H11" s="88"/>
      <c r="I11" s="93"/>
    </row>
    <row r="12" ht="20.25" customHeight="1" x14ac:dyDescent="0.15" spans="1:9">
      <c r="A12" s="88">
        <v>5</v>
      </c>
      <c r="B12" s="88" t="s">
        <v>21</v>
      </c>
      <c r="C12" s="88">
        <v>200</v>
      </c>
      <c r="D12" s="88"/>
      <c r="E12" s="88"/>
      <c r="F12" s="88"/>
      <c r="G12" s="88"/>
      <c r="H12" s="88"/>
      <c r="I12" s="93"/>
    </row>
    <row r="13" ht="14.25" customHeight="1" x14ac:dyDescent="0.15" spans="1:9">
      <c r="A13" s="88">
        <v>6</v>
      </c>
      <c r="B13" s="88" t="s">
        <v>22</v>
      </c>
      <c r="C13" s="88">
        <v>600</v>
      </c>
      <c r="D13" s="88">
        <v>18</v>
      </c>
      <c r="E13" s="88">
        <v>12</v>
      </c>
      <c r="F13" s="88"/>
      <c r="G13" s="88"/>
      <c r="H13" s="88"/>
      <c r="I13" s="93" t="s">
        <v>23</v>
      </c>
    </row>
    <row r="14" ht="14.25" customHeight="1" x14ac:dyDescent="0.15" spans="1:9">
      <c r="A14" s="88">
        <v>7</v>
      </c>
      <c r="B14" s="88" t="s">
        <v>24</v>
      </c>
      <c r="C14" s="88">
        <v>200</v>
      </c>
      <c r="D14" s="88"/>
      <c r="E14" s="88"/>
      <c r="F14" s="88"/>
      <c r="G14" s="88"/>
      <c r="H14" s="88"/>
      <c r="I14" s="93"/>
    </row>
    <row r="15" ht="14.25" customHeight="1" x14ac:dyDescent="0.15" spans="1:9">
      <c r="A15" s="88">
        <v>8</v>
      </c>
      <c r="B15" s="88" t="s">
        <v>25</v>
      </c>
      <c r="C15" s="88">
        <v>400</v>
      </c>
      <c r="D15" s="88">
        <v>0</v>
      </c>
      <c r="E15" s="88">
        <v>0</v>
      </c>
      <c r="F15" s="88">
        <v>0</v>
      </c>
      <c r="G15" s="88">
        <v>0</v>
      </c>
      <c r="H15" s="88">
        <v>105</v>
      </c>
      <c r="I15" s="93" t="s">
        <v>26</v>
      </c>
    </row>
    <row r="16" ht="14.25" customHeight="1" x14ac:dyDescent="0.15" spans="1:9">
      <c r="A16" s="88">
        <v>9</v>
      </c>
      <c r="B16" s="88" t="s">
        <v>27</v>
      </c>
      <c r="C16" s="88">
        <v>400</v>
      </c>
      <c r="D16" s="88">
        <v>10</v>
      </c>
      <c r="E16" s="88">
        <v>10</v>
      </c>
      <c r="F16" s="120">
        <v>100</v>
      </c>
      <c r="G16" s="88"/>
      <c r="H16" s="88"/>
      <c r="I16" s="93" t="s">
        <v>28</v>
      </c>
    </row>
    <row r="17" ht="15.0" customHeight="1" x14ac:dyDescent="0.15" spans="1:9">
      <c r="A17" s="88">
        <v>10</v>
      </c>
      <c r="B17" s="88" t="s">
        <v>29</v>
      </c>
      <c r="C17" s="88">
        <v>500</v>
      </c>
      <c r="D17" s="88">
        <v>12</v>
      </c>
      <c r="E17" s="88">
        <v>10</v>
      </c>
      <c r="F17" s="88">
        <v>3</v>
      </c>
      <c r="G17" s="88"/>
      <c r="H17" s="88"/>
      <c r="I17" s="98"/>
    </row>
    <row r="18" ht="17.25" customHeight="1" x14ac:dyDescent="0.15" spans="1:9">
      <c r="A18" s="88">
        <v>11</v>
      </c>
      <c r="B18" s="88" t="s">
        <v>30</v>
      </c>
      <c r="C18" s="88">
        <v>120</v>
      </c>
      <c r="D18" s="88"/>
      <c r="E18" s="88"/>
      <c r="F18" s="88"/>
      <c r="G18" s="88"/>
      <c r="H18" s="88"/>
      <c r="I18" s="98"/>
    </row>
    <row r="19" ht="27.0" customHeight="1" x14ac:dyDescent="0.15" spans="1:9">
      <c r="A19" s="88">
        <v>12</v>
      </c>
      <c r="B19" s="88" t="s">
        <v>31</v>
      </c>
      <c r="C19" s="88">
        <v>500</v>
      </c>
      <c r="D19" s="88"/>
      <c r="E19" s="88">
        <v>10</v>
      </c>
      <c r="F19" s="88"/>
      <c r="G19" s="88"/>
      <c r="H19" s="88"/>
      <c r="I19" s="115" t="s">
        <v>32</v>
      </c>
    </row>
    <row r="20" ht="19.8" customHeight="1" x14ac:dyDescent="0.15" spans="1:9">
      <c r="A20" s="88">
        <v>13</v>
      </c>
      <c r="B20" s="88" t="s">
        <v>33</v>
      </c>
      <c r="C20" s="88">
        <v>400</v>
      </c>
      <c r="D20" s="88"/>
      <c r="E20" s="88"/>
      <c r="F20" s="88"/>
      <c r="G20" s="88"/>
      <c r="H20" s="88">
        <v>200</v>
      </c>
      <c r="I20" s="98"/>
    </row>
    <row r="21" ht="19.8" customHeight="1" x14ac:dyDescent="0.15" spans="1:9">
      <c r="A21" s="88">
        <v>14</v>
      </c>
      <c r="B21" s="88" t="s">
        <v>34</v>
      </c>
      <c r="C21" s="88">
        <v>360</v>
      </c>
      <c r="D21" s="88">
        <v>0</v>
      </c>
      <c r="E21" s="88">
        <v>0</v>
      </c>
      <c r="F21" s="88">
        <v>0</v>
      </c>
      <c r="G21" s="88"/>
      <c r="H21" s="88">
        <v>0</v>
      </c>
      <c r="I21" s="114" t="s">
        <v>35</v>
      </c>
    </row>
    <row r="22" ht="39.0" customHeight="1" x14ac:dyDescent="0.15" spans="1:9">
      <c r="A22" s="88">
        <v>15</v>
      </c>
      <c r="B22" s="88" t="s">
        <v>36</v>
      </c>
      <c r="C22" s="88">
        <v>240</v>
      </c>
      <c r="D22" s="88"/>
      <c r="E22" s="88"/>
      <c r="F22" s="88"/>
      <c r="G22" s="88"/>
      <c r="H22" s="88"/>
      <c r="I22" s="129" t="s">
        <v>37</v>
      </c>
    </row>
    <row r="23" ht="27.0" customHeight="1" x14ac:dyDescent="0.15" spans="1:9">
      <c r="A23" s="820" t="s">
        <v>38</v>
      </c>
      <c r="B23" s="820"/>
      <c r="C23" s="122">
        <f>SUM(C8:C22)</f>
        <v>5870</v>
      </c>
      <c r="D23" s="122">
        <f>SUM(D8:D22)</f>
        <v>65</v>
      </c>
      <c r="E23" s="122">
        <f>SUM(E8:E22)</f>
        <v>54</v>
      </c>
      <c r="F23" s="122">
        <f>SUM(F8:F22)</f>
        <v>156</v>
      </c>
      <c r="G23" s="122">
        <f>SUM(G8:G22)</f>
        <v>0</v>
      </c>
      <c r="H23" s="122">
        <f>SUM(H8:H22)</f>
        <v>305</v>
      </c>
      <c r="I23" s="130"/>
    </row>
    <row r="24" ht="17.25" customHeight="1" x14ac:dyDescent="0.15" spans="1:9">
      <c r="A24" s="823" t="s">
        <v>39</v>
      </c>
      <c r="B24" s="822"/>
      <c r="C24" s="822"/>
      <c r="D24" s="822"/>
      <c r="E24" s="822"/>
      <c r="F24" s="822"/>
      <c r="G24" s="822"/>
      <c r="H24" s="822"/>
      <c r="I24" s="821"/>
    </row>
    <row r="25" ht="39.0" customHeight="1" x14ac:dyDescent="0.15" spans="1:9">
      <c r="A25" s="88">
        <v>1</v>
      </c>
      <c r="B25" s="88" t="s">
        <v>40</v>
      </c>
      <c r="C25" s="88">
        <v>1100</v>
      </c>
      <c r="D25" s="88">
        <v>10</v>
      </c>
      <c r="E25" s="88">
        <v>150</v>
      </c>
      <c r="F25" s="88"/>
      <c r="G25" s="88"/>
      <c r="H25" s="88"/>
      <c r="I25" s="95" t="s">
        <v>41</v>
      </c>
    </row>
    <row r="26" ht="39.0" customHeight="1" x14ac:dyDescent="0.15" spans="1:9">
      <c r="A26" s="88">
        <v>2</v>
      </c>
      <c r="B26" s="88" t="s">
        <v>42</v>
      </c>
      <c r="C26" s="88">
        <v>840</v>
      </c>
      <c r="D26" s="88">
        <v>2</v>
      </c>
      <c r="E26" s="88">
        <v>9</v>
      </c>
      <c r="F26" s="88">
        <v>6</v>
      </c>
      <c r="G26" s="88"/>
      <c r="H26" s="88"/>
      <c r="I26" s="99" t="s">
        <v>43</v>
      </c>
    </row>
    <row r="27" ht="39.0" customHeight="1" x14ac:dyDescent="0.15" spans="1:9">
      <c r="A27" s="88">
        <v>3</v>
      </c>
      <c r="B27" s="88" t="s">
        <v>44</v>
      </c>
      <c r="C27" s="88">
        <v>450</v>
      </c>
      <c r="D27" s="88"/>
      <c r="E27" s="88"/>
      <c r="F27" s="88"/>
      <c r="G27" s="88">
        <v>150</v>
      </c>
      <c r="H27" s="88"/>
      <c r="I27" s="117" t="s">
        <v>45</v>
      </c>
    </row>
    <row r="28" ht="27.0" customHeight="1" x14ac:dyDescent="0.15" spans="1:9">
      <c r="A28" s="820" t="s">
        <v>38</v>
      </c>
      <c r="B28" s="820"/>
      <c r="C28" s="122">
        <f>SUM(C25:C27)</f>
        <v>2390</v>
      </c>
      <c r="D28" s="122">
        <f>SUM(D25:D27)</f>
        <v>12</v>
      </c>
      <c r="E28" s="122">
        <f>SUM(E25:E27)</f>
        <v>159</v>
      </c>
      <c r="F28" s="122">
        <f>SUM(F25:F27)</f>
        <v>6</v>
      </c>
      <c r="G28" s="122">
        <v>150</v>
      </c>
      <c r="H28" s="122">
        <f>SUM(H25:H27)</f>
        <v>0</v>
      </c>
      <c r="I28" s="132"/>
    </row>
    <row r="29" ht="27.0" customHeight="1" x14ac:dyDescent="0.15" spans="1:9">
      <c r="A29" s="823" t="s">
        <v>46</v>
      </c>
      <c r="B29" s="822"/>
      <c r="C29" s="822"/>
      <c r="D29" s="822"/>
      <c r="E29" s="822"/>
      <c r="F29" s="822"/>
      <c r="G29" s="822"/>
      <c r="H29" s="822"/>
      <c r="I29" s="821"/>
    </row>
    <row r="30" ht="37.5" customHeight="1" x14ac:dyDescent="0.15" spans="1:9">
      <c r="A30" s="125">
        <v>1</v>
      </c>
      <c r="B30" s="88" t="s">
        <v>47</v>
      </c>
      <c r="C30" s="88">
        <v>400</v>
      </c>
      <c r="D30" s="88">
        <v>0</v>
      </c>
      <c r="E30" s="88">
        <v>0</v>
      </c>
      <c r="F30" s="88">
        <v>0</v>
      </c>
      <c r="G30" s="88">
        <v>0</v>
      </c>
      <c r="H30" s="88">
        <v>80</v>
      </c>
      <c r="I30" s="88" t="s">
        <v>48</v>
      </c>
    </row>
    <row r="31" ht="37.5" customHeight="1" x14ac:dyDescent="0.15" spans="1:9">
      <c r="A31" s="125">
        <v>2</v>
      </c>
      <c r="B31" s="88" t="s">
        <v>49</v>
      </c>
      <c r="C31" s="88">
        <v>480</v>
      </c>
      <c r="D31" s="88">
        <v>40</v>
      </c>
      <c r="E31" s="88">
        <v>40</v>
      </c>
      <c r="F31" s="88">
        <v>0</v>
      </c>
      <c r="G31" s="88">
        <v>0</v>
      </c>
      <c r="H31" s="88">
        <v>0</v>
      </c>
      <c r="I31" s="88"/>
    </row>
    <row r="32" ht="37.5" customHeight="1" x14ac:dyDescent="0.15" spans="1:9">
      <c r="A32" s="125">
        <v>3</v>
      </c>
      <c r="B32" s="88" t="s">
        <v>50</v>
      </c>
      <c r="C32" s="88">
        <v>300</v>
      </c>
      <c r="D32" s="88">
        <v>10</v>
      </c>
      <c r="E32" s="88">
        <v>5</v>
      </c>
      <c r="F32" s="88">
        <v>0</v>
      </c>
      <c r="G32" s="88">
        <v>0</v>
      </c>
      <c r="H32" s="88">
        <v>0</v>
      </c>
      <c r="I32" s="88"/>
    </row>
    <row r="33" ht="37.5" customHeight="1" x14ac:dyDescent="0.15" spans="1:9">
      <c r="A33" s="125">
        <v>4</v>
      </c>
      <c r="B33" s="88" t="s">
        <v>51</v>
      </c>
      <c r="C33" s="88">
        <v>160</v>
      </c>
      <c r="D33" s="88">
        <v>0</v>
      </c>
      <c r="E33" s="88">
        <v>0</v>
      </c>
      <c r="F33" s="88">
        <v>0</v>
      </c>
      <c r="G33" s="88">
        <v>0</v>
      </c>
      <c r="H33" s="88">
        <v>0</v>
      </c>
      <c r="I33" s="88"/>
    </row>
    <row r="34" ht="27.0" customHeight="1" x14ac:dyDescent="0.15" spans="1:9">
      <c r="A34" s="820" t="s">
        <v>38</v>
      </c>
      <c r="B34" s="820"/>
      <c r="C34" s="122">
        <f>SUM(C30:C33)</f>
        <v>1340</v>
      </c>
      <c r="D34" s="122">
        <f>SUM(D30:D33)</f>
        <v>50</v>
      </c>
      <c r="E34" s="122">
        <f>SUM(E30:E33)</f>
        <v>45</v>
      </c>
      <c r="F34" s="122">
        <f>SUM(F30:F33)</f>
        <v>0</v>
      </c>
      <c r="G34" s="122">
        <f>SUM(G30:G33)</f>
        <v>0</v>
      </c>
      <c r="H34" s="122">
        <f>SUM(H30:H33)</f>
        <v>80</v>
      </c>
      <c r="I34" s="90"/>
    </row>
    <row r="35" ht="27.0" customHeight="1" x14ac:dyDescent="0.15" spans="1:9">
      <c r="A35" s="823" t="s">
        <v>52</v>
      </c>
      <c r="B35" s="822"/>
      <c r="C35" s="822"/>
      <c r="D35" s="822"/>
      <c r="E35" s="822"/>
      <c r="F35" s="822"/>
      <c r="G35" s="822"/>
      <c r="H35" s="822"/>
      <c r="I35" s="821"/>
    </row>
    <row r="36" ht="27.0" customHeight="1" x14ac:dyDescent="0.15" spans="1:9">
      <c r="A36" s="88">
        <v>1</v>
      </c>
      <c r="B36" s="88" t="s">
        <v>53</v>
      </c>
      <c r="C36" s="88">
        <v>280</v>
      </c>
      <c r="D36" s="88">
        <v>0</v>
      </c>
      <c r="E36" s="88">
        <v>0</v>
      </c>
      <c r="F36" s="88">
        <v>0</v>
      </c>
      <c r="G36" s="88">
        <v>0</v>
      </c>
      <c r="H36" s="88">
        <v>0</v>
      </c>
      <c r="I36" s="116"/>
    </row>
    <row r="37" ht="27.0" customHeight="1" x14ac:dyDescent="0.15" spans="1:9">
      <c r="A37" s="88">
        <v>2</v>
      </c>
      <c r="B37" s="88" t="s">
        <v>54</v>
      </c>
      <c r="C37" s="88">
        <v>600</v>
      </c>
      <c r="D37" s="88">
        <v>0</v>
      </c>
      <c r="E37" s="88">
        <v>0</v>
      </c>
      <c r="F37" s="88">
        <v>0</v>
      </c>
      <c r="G37" s="88">
        <v>0</v>
      </c>
      <c r="H37" s="88">
        <v>0</v>
      </c>
      <c r="I37" s="116"/>
    </row>
    <row r="38" ht="27.0" customHeight="1" x14ac:dyDescent="0.15" spans="1:9">
      <c r="A38" s="88">
        <v>3</v>
      </c>
      <c r="B38" s="88" t="s">
        <v>55</v>
      </c>
      <c r="C38" s="88">
        <v>500</v>
      </c>
      <c r="D38" s="88">
        <v>0</v>
      </c>
      <c r="E38" s="88">
        <v>0</v>
      </c>
      <c r="F38" s="88">
        <v>0</v>
      </c>
      <c r="G38" s="88">
        <v>0</v>
      </c>
      <c r="H38" s="88">
        <v>0</v>
      </c>
      <c r="I38" s="116"/>
    </row>
    <row r="39" ht="27.0" customHeight="1" x14ac:dyDescent="0.15" spans="1:9">
      <c r="A39" s="88">
        <v>4</v>
      </c>
      <c r="B39" s="88" t="s">
        <v>56</v>
      </c>
      <c r="C39" s="88">
        <v>800</v>
      </c>
      <c r="D39" s="88">
        <v>0</v>
      </c>
      <c r="E39" s="88">
        <v>0</v>
      </c>
      <c r="F39" s="88">
        <v>0</v>
      </c>
      <c r="G39" s="88">
        <v>0</v>
      </c>
      <c r="H39" s="88">
        <v>0</v>
      </c>
      <c r="I39" s="116"/>
    </row>
    <row r="40" ht="27.0" customHeight="1" x14ac:dyDescent="0.15" spans="1:9">
      <c r="A40" s="88">
        <v>5</v>
      </c>
      <c r="B40" s="88" t="s">
        <v>57</v>
      </c>
      <c r="C40" s="88">
        <v>300</v>
      </c>
      <c r="D40" s="88">
        <v>5</v>
      </c>
      <c r="E40" s="88">
        <v>5</v>
      </c>
      <c r="F40" s="88">
        <v>5</v>
      </c>
      <c r="G40" s="88">
        <v>0</v>
      </c>
      <c r="H40" s="88">
        <v>0</v>
      </c>
      <c r="I40" s="116"/>
    </row>
    <row r="41" ht="27.0" customHeight="1" x14ac:dyDescent="0.15" spans="1:9">
      <c r="A41" s="820" t="s">
        <v>38</v>
      </c>
      <c r="B41" s="820"/>
      <c r="C41" s="122">
        <f>SUM(C36:C40)</f>
        <v>2480</v>
      </c>
      <c r="D41" s="122">
        <f>SUM(D36:D40)</f>
        <v>5</v>
      </c>
      <c r="E41" s="122">
        <f>SUM(E36:E40)</f>
        <v>5</v>
      </c>
      <c r="F41" s="122">
        <f>SUM(F36:F40)</f>
        <v>5</v>
      </c>
      <c r="G41" s="122">
        <f>SUM(G36:G40)</f>
        <v>0</v>
      </c>
      <c r="H41" s="122">
        <f>SUM(H36:H40)</f>
        <v>0</v>
      </c>
      <c r="I41" s="116"/>
    </row>
    <row r="42" ht="27.0" customHeight="1" x14ac:dyDescent="0.15" spans="1:9">
      <c r="A42" s="823" t="s">
        <v>58</v>
      </c>
      <c r="B42" s="822"/>
      <c r="C42" s="822"/>
      <c r="D42" s="822"/>
      <c r="E42" s="822"/>
      <c r="F42" s="822"/>
      <c r="G42" s="822"/>
      <c r="H42" s="822"/>
      <c r="I42" s="821"/>
    </row>
    <row r="43" ht="86.25" customHeight="1" x14ac:dyDescent="0.15" spans="1:9">
      <c r="A43" s="88">
        <v>1</v>
      </c>
      <c r="B43" s="88" t="s">
        <v>59</v>
      </c>
      <c r="C43" s="88">
        <v>500</v>
      </c>
      <c r="D43" s="88"/>
      <c r="E43" s="88"/>
      <c r="F43" s="88"/>
      <c r="G43" s="88">
        <v>25</v>
      </c>
      <c r="H43" s="88">
        <v>30</v>
      </c>
      <c r="I43" s="103" t="s">
        <v>60</v>
      </c>
    </row>
    <row r="44" ht="40.2" customHeight="1" x14ac:dyDescent="0.15" spans="1:9">
      <c r="A44" s="88">
        <v>2</v>
      </c>
      <c r="B44" s="88" t="s">
        <v>61</v>
      </c>
      <c r="C44" s="88">
        <v>500</v>
      </c>
      <c r="D44" s="88"/>
      <c r="E44" s="88"/>
      <c r="F44" s="88"/>
      <c r="G44" s="88"/>
      <c r="H44" s="88"/>
      <c r="I44" s="103" t="s">
        <v>62</v>
      </c>
    </row>
    <row r="45" ht="27.0" customHeight="1" x14ac:dyDescent="0.15" spans="1:9">
      <c r="A45" s="88">
        <v>3</v>
      </c>
      <c r="B45" s="88" t="s">
        <v>63</v>
      </c>
      <c r="C45" s="88">
        <v>300</v>
      </c>
      <c r="D45" s="88"/>
      <c r="E45" s="88"/>
      <c r="F45" s="88"/>
      <c r="G45" s="88"/>
      <c r="H45" s="88"/>
      <c r="I45" s="103" t="s">
        <v>64</v>
      </c>
    </row>
    <row r="46" ht="19.8" customHeight="1" x14ac:dyDescent="0.15" spans="1:9">
      <c r="A46" s="88">
        <v>4</v>
      </c>
      <c r="B46" s="88" t="s">
        <v>65</v>
      </c>
      <c r="C46" s="88">
        <v>240</v>
      </c>
      <c r="D46" s="88"/>
      <c r="E46" s="88">
        <v>40</v>
      </c>
      <c r="F46" s="88"/>
      <c r="G46" s="88"/>
      <c r="H46" s="88"/>
      <c r="I46" s="103"/>
    </row>
    <row r="47" ht="19.8" customHeight="1" x14ac:dyDescent="0.15" spans="1:9">
      <c r="A47" s="88">
        <v>5</v>
      </c>
      <c r="B47" s="88" t="s">
        <v>66</v>
      </c>
      <c r="C47" s="88">
        <v>850</v>
      </c>
      <c r="D47" s="88">
        <v>40</v>
      </c>
      <c r="E47" s="88">
        <v>80</v>
      </c>
      <c r="F47" s="88">
        <v>40</v>
      </c>
      <c r="G47" s="88"/>
      <c r="H47" s="88"/>
      <c r="I47" s="103"/>
    </row>
    <row r="48" ht="19.8" customHeight="1" x14ac:dyDescent="0.15" spans="1:9">
      <c r="A48" s="88">
        <v>6</v>
      </c>
      <c r="B48" s="88" t="s">
        <v>67</v>
      </c>
      <c r="C48" s="88">
        <v>350</v>
      </c>
      <c r="D48" s="88"/>
      <c r="E48" s="88"/>
      <c r="F48" s="88"/>
      <c r="G48" s="88"/>
      <c r="H48" s="88"/>
      <c r="I48" s="103"/>
    </row>
    <row r="49" ht="19.8" customHeight="1" x14ac:dyDescent="0.15" spans="1:9">
      <c r="A49" s="88">
        <v>7</v>
      </c>
      <c r="B49" s="88" t="s">
        <v>68</v>
      </c>
      <c r="C49" s="88">
        <v>350</v>
      </c>
      <c r="D49" s="88"/>
      <c r="E49" s="88"/>
      <c r="F49" s="88"/>
      <c r="G49" s="88"/>
      <c r="H49" s="88"/>
      <c r="I49" s="103"/>
    </row>
    <row r="50" ht="19.8" customHeight="1" x14ac:dyDescent="0.15" spans="1:9">
      <c r="A50" s="825" t="s">
        <v>38</v>
      </c>
      <c r="B50" s="824"/>
      <c r="C50" s="122">
        <f>SUM(C43:C49)</f>
        <v>3090</v>
      </c>
      <c r="D50" s="122">
        <f>SUM(D43:D49)</f>
        <v>40</v>
      </c>
      <c r="E50" s="122">
        <f>SUM(E43:E49)</f>
        <v>120</v>
      </c>
      <c r="F50" s="122">
        <f>SUM(F43:F49)</f>
        <v>40</v>
      </c>
      <c r="G50" s="122">
        <v>25</v>
      </c>
      <c r="H50" s="122">
        <v>30</v>
      </c>
      <c r="I50" s="103"/>
    </row>
    <row r="51" ht="16.5" customHeight="1" x14ac:dyDescent="0.15" spans="1:9">
      <c r="A51" s="823" t="s">
        <v>69</v>
      </c>
      <c r="B51" s="822"/>
      <c r="C51" s="822"/>
      <c r="D51" s="822"/>
      <c r="E51" s="822"/>
      <c r="F51" s="822"/>
      <c r="G51" s="822"/>
      <c r="H51" s="822"/>
      <c r="I51" s="821"/>
    </row>
    <row r="52" ht="23.25" customHeight="1" x14ac:dyDescent="0.15" spans="1:9">
      <c r="A52" s="88">
        <v>1</v>
      </c>
      <c r="B52" s="88" t="s">
        <v>70</v>
      </c>
      <c r="C52" s="88">
        <v>800</v>
      </c>
      <c r="D52" s="88">
        <v>10</v>
      </c>
      <c r="E52" s="88">
        <v>15</v>
      </c>
      <c r="F52" s="88">
        <v>5</v>
      </c>
      <c r="G52" s="88"/>
      <c r="H52" s="88"/>
      <c r="I52" s="112" t="s">
        <v>71</v>
      </c>
    </row>
    <row r="53" ht="28.8" customHeight="1" x14ac:dyDescent="0.15" spans="1:9">
      <c r="A53" s="88">
        <v>2</v>
      </c>
      <c r="B53" s="88" t="s">
        <v>72</v>
      </c>
      <c r="C53" s="88">
        <v>200</v>
      </c>
      <c r="D53" s="88"/>
      <c r="E53" s="88"/>
      <c r="F53" s="88"/>
      <c r="G53" s="88"/>
      <c r="H53" s="88"/>
      <c r="I53" s="112"/>
    </row>
    <row r="54" ht="27.0" customHeight="1" x14ac:dyDescent="0.15" spans="1:9">
      <c r="A54" s="88">
        <v>3</v>
      </c>
      <c r="B54" s="88" t="s">
        <v>73</v>
      </c>
      <c r="C54" s="88">
        <v>500</v>
      </c>
      <c r="D54" s="88">
        <v>24</v>
      </c>
      <c r="E54" s="88"/>
      <c r="F54" s="88"/>
      <c r="G54" s="88"/>
      <c r="H54" s="88"/>
      <c r="I54" s="112" t="s">
        <v>74</v>
      </c>
    </row>
    <row r="55" ht="17.25" customHeight="1" x14ac:dyDescent="0.15" spans="1:9">
      <c r="A55" s="88">
        <v>4</v>
      </c>
      <c r="B55" s="88" t="s">
        <v>75</v>
      </c>
      <c r="C55" s="88">
        <v>500</v>
      </c>
      <c r="D55" s="88"/>
      <c r="E55" s="88"/>
      <c r="F55" s="88"/>
      <c r="G55" s="88"/>
      <c r="H55" s="88"/>
      <c r="I55" s="112" t="s">
        <v>76</v>
      </c>
    </row>
    <row r="56" ht="18.0" customHeight="1" x14ac:dyDescent="0.15" spans="1:9">
      <c r="A56" s="88">
        <v>5</v>
      </c>
      <c r="B56" s="88" t="s">
        <v>77</v>
      </c>
      <c r="C56" s="88">
        <v>800</v>
      </c>
      <c r="D56" s="88"/>
      <c r="E56" s="88"/>
      <c r="F56" s="88"/>
      <c r="G56" s="88"/>
      <c r="H56" s="88"/>
      <c r="I56" s="113"/>
    </row>
    <row r="57" ht="18.0" customHeight="1" x14ac:dyDescent="0.15" spans="1:9">
      <c r="A57" s="88">
        <v>6</v>
      </c>
      <c r="B57" s="88" t="s">
        <v>78</v>
      </c>
      <c r="C57" s="88">
        <v>600</v>
      </c>
      <c r="D57" s="88">
        <v>10</v>
      </c>
      <c r="E57" s="88">
        <v>10</v>
      </c>
      <c r="F57" s="88"/>
      <c r="G57" s="88"/>
      <c r="H57" s="88"/>
      <c r="I57" s="113"/>
    </row>
    <row r="58" ht="18.0" customHeight="1" x14ac:dyDescent="0.15" spans="1:9">
      <c r="A58" s="88">
        <v>7</v>
      </c>
      <c r="B58" s="88" t="s">
        <v>79</v>
      </c>
      <c r="C58" s="88">
        <v>300</v>
      </c>
      <c r="D58" s="88"/>
      <c r="E58" s="88"/>
      <c r="F58" s="88"/>
      <c r="G58" s="88"/>
      <c r="H58" s="88"/>
      <c r="I58" s="113"/>
    </row>
    <row r="59" ht="18.0" customHeight="1" x14ac:dyDescent="0.15" spans="1:9">
      <c r="A59" s="88">
        <v>8</v>
      </c>
      <c r="B59" s="88" t="s">
        <v>80</v>
      </c>
      <c r="C59" s="88">
        <v>200</v>
      </c>
      <c r="D59" s="88"/>
      <c r="E59" s="88"/>
      <c r="F59" s="88"/>
      <c r="G59" s="88"/>
      <c r="H59" s="88"/>
      <c r="I59" s="113"/>
    </row>
    <row r="60" ht="30.75" customHeight="1" x14ac:dyDescent="0.15" spans="1:9">
      <c r="A60" s="88">
        <v>9</v>
      </c>
      <c r="B60" s="88" t="s">
        <v>81</v>
      </c>
      <c r="C60" s="88">
        <v>300</v>
      </c>
      <c r="D60" s="88">
        <v>10</v>
      </c>
      <c r="E60" s="88">
        <v>10</v>
      </c>
      <c r="F60" s="88"/>
      <c r="G60" s="88"/>
      <c r="H60" s="88"/>
      <c r="I60" s="113"/>
    </row>
    <row r="61" ht="18.0" customHeight="1" x14ac:dyDescent="0.15" spans="1:9">
      <c r="A61" s="88">
        <v>10</v>
      </c>
      <c r="B61" s="88" t="s">
        <v>82</v>
      </c>
      <c r="C61" s="88">
        <v>300</v>
      </c>
      <c r="D61" s="88">
        <v>5</v>
      </c>
      <c r="E61" s="88">
        <v>5</v>
      </c>
      <c r="F61" s="88">
        <v>5</v>
      </c>
      <c r="G61" s="88"/>
      <c r="H61" s="88"/>
      <c r="I61" s="113"/>
    </row>
    <row r="62" ht="18.0" customHeight="1" x14ac:dyDescent="0.15" spans="1:9">
      <c r="A62" s="820" t="s">
        <v>38</v>
      </c>
      <c r="B62" s="820"/>
      <c r="C62" s="122">
        <f>SUM(C52:C61)</f>
        <v>4500</v>
      </c>
      <c r="D62" s="122">
        <f>SUM(D52:D61)</f>
        <v>59</v>
      </c>
      <c r="E62" s="122">
        <f>SUM(E52:E61)</f>
        <v>40</v>
      </c>
      <c r="F62" s="122">
        <f>SUM(F52:F61)</f>
        <v>10</v>
      </c>
      <c r="G62" s="122">
        <f>SUM(G52:G61)</f>
        <v>0</v>
      </c>
      <c r="H62" s="122">
        <f>SUM(H52:H61)</f>
        <v>0</v>
      </c>
      <c r="I62" s="133"/>
    </row>
    <row r="63" ht="27.0" customHeight="1" x14ac:dyDescent="0.15" spans="1:9">
      <c r="A63" s="823" t="s">
        <v>83</v>
      </c>
      <c r="B63" s="822"/>
      <c r="C63" s="822"/>
      <c r="D63" s="822"/>
      <c r="E63" s="822"/>
      <c r="F63" s="822"/>
      <c r="G63" s="822"/>
      <c r="H63" s="822"/>
      <c r="I63" s="821"/>
    </row>
    <row r="64" ht="27.0" customHeight="1" x14ac:dyDescent="0.15" spans="1:9">
      <c r="A64" s="125">
        <v>1</v>
      </c>
      <c r="B64" s="88" t="s">
        <v>84</v>
      </c>
      <c r="C64" s="88">
        <v>600</v>
      </c>
      <c r="D64" s="88">
        <v>10</v>
      </c>
      <c r="E64" s="88"/>
      <c r="F64" s="88"/>
      <c r="G64" s="88"/>
      <c r="H64" s="88"/>
      <c r="I64" s="88"/>
    </row>
    <row r="65" ht="40.2" customHeight="1" x14ac:dyDescent="0.15" spans="1:9">
      <c r="A65" s="125">
        <v>2</v>
      </c>
      <c r="B65" s="88" t="s">
        <v>85</v>
      </c>
      <c r="C65" s="88">
        <v>600</v>
      </c>
      <c r="D65" s="88"/>
      <c r="E65" s="88"/>
      <c r="F65" s="88"/>
      <c r="G65" s="88"/>
      <c r="H65" s="88"/>
      <c r="I65" s="112" t="s">
        <v>86</v>
      </c>
    </row>
    <row r="66" ht="27.0" customHeight="1" x14ac:dyDescent="0.15" spans="1:9">
      <c r="A66" s="125">
        <v>3</v>
      </c>
      <c r="B66" s="88" t="s">
        <v>87</v>
      </c>
      <c r="C66" s="88">
        <v>600</v>
      </c>
      <c r="D66" s="88"/>
      <c r="E66" s="88"/>
      <c r="F66" s="88">
        <v>30</v>
      </c>
      <c r="G66" s="88"/>
      <c r="H66" s="88"/>
      <c r="I66" s="112" t="s">
        <v>88</v>
      </c>
    </row>
    <row r="67" ht="27.0" customHeight="1" x14ac:dyDescent="0.15" spans="1:9">
      <c r="A67" s="125">
        <v>4</v>
      </c>
      <c r="B67" s="88" t="s">
        <v>89</v>
      </c>
      <c r="C67" s="88">
        <v>1200</v>
      </c>
      <c r="D67" s="88"/>
      <c r="E67" s="88"/>
      <c r="F67" s="88"/>
      <c r="G67" s="88"/>
      <c r="H67" s="88"/>
      <c r="I67" s="112" t="s">
        <v>90</v>
      </c>
    </row>
    <row r="68" ht="27.0" customHeight="1" x14ac:dyDescent="0.15" spans="1:9">
      <c r="A68" s="125">
        <v>5</v>
      </c>
      <c r="B68" s="88" t="s">
        <v>91</v>
      </c>
      <c r="C68" s="88">
        <v>300</v>
      </c>
      <c r="D68" s="88"/>
      <c r="E68" s="88"/>
      <c r="F68" s="88"/>
      <c r="G68" s="88"/>
      <c r="H68" s="88"/>
      <c r="I68" s="112"/>
    </row>
    <row r="69" ht="27.0" customHeight="1" x14ac:dyDescent="0.15" spans="1:9">
      <c r="A69" s="125">
        <v>6</v>
      </c>
      <c r="B69" s="88" t="s">
        <v>92</v>
      </c>
      <c r="C69" s="88">
        <v>550</v>
      </c>
      <c r="D69" s="88"/>
      <c r="E69" s="88"/>
      <c r="F69" s="88"/>
      <c r="G69" s="88"/>
      <c r="H69" s="88"/>
      <c r="I69" s="112"/>
    </row>
    <row r="70" ht="27.0" customHeight="1" x14ac:dyDescent="0.15" spans="1:9">
      <c r="A70" s="125">
        <v>7</v>
      </c>
      <c r="B70" s="88" t="s">
        <v>93</v>
      </c>
      <c r="C70" s="88">
        <v>160</v>
      </c>
      <c r="D70" s="88"/>
      <c r="E70" s="88"/>
      <c r="F70" s="88"/>
      <c r="G70" s="88"/>
      <c r="H70" s="88"/>
      <c r="I70" s="112" t="s">
        <v>94</v>
      </c>
    </row>
    <row r="71" ht="27.0" customHeight="1" x14ac:dyDescent="0.15" spans="1:9">
      <c r="A71" s="820" t="s">
        <v>38</v>
      </c>
      <c r="B71" s="820"/>
      <c r="C71" s="122">
        <f>SUM(C64:C70)</f>
        <v>4010</v>
      </c>
      <c r="D71" s="122">
        <f>SUM(D64:D70)</f>
        <v>10</v>
      </c>
      <c r="E71" s="122">
        <f>SUM(E64:E70)</f>
        <v>0</v>
      </c>
      <c r="F71" s="122">
        <f>SUM(F64:F70)</f>
        <v>30</v>
      </c>
      <c r="G71" s="122">
        <f>SUM(G64:G70)</f>
        <v>0</v>
      </c>
      <c r="H71" s="122">
        <f>SUM(H64:H70)</f>
        <v>0</v>
      </c>
      <c r="I71" s="139"/>
    </row>
    <row r="72" ht="27.0" customHeight="1" x14ac:dyDescent="0.15" spans="1:9">
      <c r="A72" s="828" t="s">
        <v>95</v>
      </c>
      <c r="B72" s="827"/>
      <c r="C72" s="827"/>
      <c r="D72" s="827"/>
      <c r="E72" s="827"/>
      <c r="F72" s="827"/>
      <c r="G72" s="827"/>
      <c r="H72" s="827"/>
      <c r="I72" s="826"/>
    </row>
    <row r="73" ht="27.0" customHeight="1" x14ac:dyDescent="0.15" spans="1:9">
      <c r="A73" s="88">
        <v>1</v>
      </c>
      <c r="B73" s="88" t="s">
        <v>96</v>
      </c>
      <c r="C73" s="88">
        <v>500</v>
      </c>
      <c r="D73" s="88">
        <v>15</v>
      </c>
      <c r="E73" s="88">
        <v>10</v>
      </c>
      <c r="F73" s="88"/>
      <c r="G73" s="88"/>
      <c r="H73" s="88"/>
      <c r="I73" s="112" t="s">
        <v>97</v>
      </c>
    </row>
    <row r="74" ht="27.0" customHeight="1" x14ac:dyDescent="0.15" spans="1:9">
      <c r="A74" s="88">
        <v>2</v>
      </c>
      <c r="B74" s="88" t="s">
        <v>98</v>
      </c>
      <c r="C74" s="88">
        <v>300</v>
      </c>
      <c r="D74" s="88">
        <v>10</v>
      </c>
      <c r="E74" s="88">
        <v>5</v>
      </c>
      <c r="F74" s="88"/>
      <c r="G74" s="88"/>
      <c r="H74" s="88"/>
      <c r="I74" s="112"/>
    </row>
    <row r="75" ht="27.0" customHeight="1" x14ac:dyDescent="0.15" spans="1:9">
      <c r="A75" s="88">
        <v>3</v>
      </c>
      <c r="B75" s="88" t="s">
        <v>99</v>
      </c>
      <c r="C75" s="88">
        <v>590</v>
      </c>
      <c r="D75" s="88"/>
      <c r="E75" s="88"/>
      <c r="F75" s="88"/>
      <c r="G75" s="88">
        <v>30</v>
      </c>
      <c r="H75" s="88"/>
      <c r="I75" s="112" t="s">
        <v>100</v>
      </c>
    </row>
    <row r="76" ht="27.0" customHeight="1" x14ac:dyDescent="0.15" spans="1:9">
      <c r="A76" s="88">
        <v>4</v>
      </c>
      <c r="B76" s="88" t="s">
        <v>101</v>
      </c>
      <c r="C76" s="88">
        <v>500</v>
      </c>
      <c r="D76" s="88"/>
      <c r="E76" s="88"/>
      <c r="F76" s="88"/>
      <c r="G76" s="88"/>
      <c r="H76" s="88"/>
      <c r="I76" s="112"/>
    </row>
    <row r="77" ht="27.0" customHeight="1" x14ac:dyDescent="0.15" spans="1:9">
      <c r="A77" s="88">
        <v>5</v>
      </c>
      <c r="B77" s="88" t="s">
        <v>102</v>
      </c>
      <c r="C77" s="88">
        <v>300</v>
      </c>
      <c r="D77" s="88"/>
      <c r="E77" s="88"/>
      <c r="F77" s="88"/>
      <c r="G77" s="88"/>
      <c r="H77" s="88"/>
      <c r="I77" s="112"/>
    </row>
    <row r="78" ht="27.0" customHeight="1" x14ac:dyDescent="0.15" spans="1:9">
      <c r="A78" s="820" t="s">
        <v>38</v>
      </c>
      <c r="B78" s="820"/>
      <c r="C78" s="122">
        <f>SUM(C73:C77)</f>
        <v>2190</v>
      </c>
      <c r="D78" s="122">
        <f>SUM(D73:D77)</f>
        <v>25</v>
      </c>
      <c r="E78" s="122">
        <f>SUM(E73:E77)</f>
        <v>15</v>
      </c>
      <c r="F78" s="122">
        <f>SUM(F73:F77)</f>
        <v>0</v>
      </c>
      <c r="G78" s="122">
        <f>SUM(G73:G77)</f>
        <v>30</v>
      </c>
      <c r="H78" s="122">
        <f>SUM(H73:H77)</f>
        <v>0</v>
      </c>
      <c r="I78" s="133"/>
    </row>
    <row r="79" ht="27.0" customHeight="1" x14ac:dyDescent="0.15" spans="1:9">
      <c r="A79" s="831" t="s">
        <v>103</v>
      </c>
      <c r="B79" s="830"/>
      <c r="C79" s="830"/>
      <c r="D79" s="830"/>
      <c r="E79" s="830"/>
      <c r="F79" s="830"/>
      <c r="G79" s="830"/>
      <c r="H79" s="830"/>
      <c r="I79" s="829"/>
    </row>
    <row r="80" ht="27.0" customHeight="1" x14ac:dyDescent="0.15" spans="1:9">
      <c r="A80" s="88">
        <v>1</v>
      </c>
      <c r="B80" s="88" t="s">
        <v>104</v>
      </c>
      <c r="C80" s="88">
        <v>1000</v>
      </c>
      <c r="D80" s="88"/>
      <c r="E80" s="88"/>
      <c r="F80" s="88"/>
      <c r="G80" s="88"/>
      <c r="H80" s="88"/>
      <c r="I80" s="106"/>
    </row>
    <row r="81" ht="27.0" customHeight="1" x14ac:dyDescent="0.15" spans="1:9">
      <c r="A81" s="88">
        <v>2</v>
      </c>
      <c r="B81" s="88" t="s">
        <v>105</v>
      </c>
      <c r="C81" s="88">
        <v>300</v>
      </c>
      <c r="D81" s="88"/>
      <c r="E81" s="88"/>
      <c r="F81" s="88"/>
      <c r="G81" s="88"/>
      <c r="H81" s="88">
        <v>100</v>
      </c>
      <c r="I81" s="106"/>
    </row>
    <row r="82" ht="27.0" customHeight="1" x14ac:dyDescent="0.15" spans="1:9">
      <c r="A82" s="88">
        <v>3</v>
      </c>
      <c r="B82" s="88" t="s">
        <v>106</v>
      </c>
      <c r="C82" s="88">
        <v>250</v>
      </c>
      <c r="D82" s="88"/>
      <c r="E82" s="88"/>
      <c r="F82" s="88"/>
      <c r="G82" s="88"/>
      <c r="H82" s="88"/>
      <c r="I82" s="106"/>
    </row>
    <row r="83" ht="27.0" customHeight="1" x14ac:dyDescent="0.15" spans="1:9">
      <c r="A83" s="88">
        <v>4</v>
      </c>
      <c r="B83" s="88" t="s">
        <v>107</v>
      </c>
      <c r="C83" s="88">
        <v>450</v>
      </c>
      <c r="D83" s="88"/>
      <c r="E83" s="88"/>
      <c r="F83" s="88"/>
      <c r="G83" s="88"/>
      <c r="H83" s="88"/>
      <c r="I83" s="106"/>
    </row>
    <row r="84" ht="27.0" customHeight="1" x14ac:dyDescent="0.15" spans="1:9">
      <c r="A84" s="820" t="s">
        <v>38</v>
      </c>
      <c r="B84" s="820"/>
      <c r="C84" s="122">
        <f>SUM(C80:C83)</f>
        <v>2000</v>
      </c>
      <c r="D84" s="122">
        <f>SUM(D80:D83)</f>
        <v>0</v>
      </c>
      <c r="E84" s="122">
        <f>SUM(E80:E83)</f>
        <v>0</v>
      </c>
      <c r="F84" s="122">
        <f>SUM(F80:F83)</f>
        <v>0</v>
      </c>
      <c r="G84" s="122">
        <f>SUM(G80:G83)</f>
        <v>0</v>
      </c>
      <c r="H84" s="122">
        <f>SUM(H80:H83)</f>
        <v>100</v>
      </c>
      <c r="I84" s="142"/>
    </row>
    <row r="85" ht="27.0" customHeight="1" x14ac:dyDescent="0.15" spans="1:9">
      <c r="A85" s="831" t="s">
        <v>108</v>
      </c>
      <c r="B85" s="830"/>
      <c r="C85" s="830"/>
      <c r="D85" s="830"/>
      <c r="E85" s="830"/>
      <c r="F85" s="830"/>
      <c r="G85" s="830"/>
      <c r="H85" s="830"/>
      <c r="I85" s="829"/>
    </row>
    <row r="86" ht="27.0" customHeight="1" x14ac:dyDescent="0.15" spans="1:9">
      <c r="A86" s="88">
        <v>1</v>
      </c>
      <c r="B86" s="88" t="s">
        <v>109</v>
      </c>
      <c r="C86" s="88">
        <v>1200</v>
      </c>
      <c r="D86" s="88">
        <v>20</v>
      </c>
      <c r="E86" s="88">
        <v>20</v>
      </c>
      <c r="F86" s="88"/>
      <c r="G86" s="88"/>
      <c r="H86" s="88"/>
      <c r="I86" s="106"/>
    </row>
    <row r="87" ht="27.0" customHeight="1" x14ac:dyDescent="0.15" spans="1:9">
      <c r="A87" s="88">
        <v>2</v>
      </c>
      <c r="B87" s="88" t="s">
        <v>110</v>
      </c>
      <c r="C87" s="88">
        <v>900</v>
      </c>
      <c r="D87" s="88"/>
      <c r="E87" s="88"/>
      <c r="F87" s="88"/>
      <c r="G87" s="88"/>
      <c r="H87" s="88">
        <v>40</v>
      </c>
      <c r="I87" s="106"/>
    </row>
    <row r="88" ht="27.0" customHeight="1" x14ac:dyDescent="0.15" spans="1:9">
      <c r="A88" s="88">
        <v>3</v>
      </c>
      <c r="B88" s="88" t="s">
        <v>111</v>
      </c>
      <c r="C88" s="88">
        <v>300</v>
      </c>
      <c r="D88" s="88"/>
      <c r="E88" s="88"/>
      <c r="F88" s="88"/>
      <c r="G88" s="88"/>
      <c r="H88" s="88"/>
      <c r="I88" s="106"/>
    </row>
    <row r="89" ht="27.0" customHeight="1" x14ac:dyDescent="0.15" spans="1:9">
      <c r="A89" s="825" t="s">
        <v>38</v>
      </c>
      <c r="B89" s="824"/>
      <c r="C89" s="122">
        <f>SUM(C86:C88)</f>
        <v>2400</v>
      </c>
      <c r="D89" s="122">
        <f>SUM(D86:D88)</f>
        <v>20</v>
      </c>
      <c r="E89" s="122">
        <f>SUM(E86:E88)</f>
        <v>20</v>
      </c>
      <c r="F89" s="122">
        <f>SUM(F86:F88)</f>
        <v>0</v>
      </c>
      <c r="G89" s="122">
        <f>SUM(G86:G88)</f>
        <v>0</v>
      </c>
      <c r="H89" s="122">
        <f>SUM(H86:H88)</f>
        <v>40</v>
      </c>
      <c r="I89" s="106"/>
    </row>
    <row r="90" ht="27.0" customHeight="1" x14ac:dyDescent="0.15" spans="1:9">
      <c r="A90" s="816" t="s">
        <v>112</v>
      </c>
      <c r="B90" s="815"/>
      <c r="C90" s="815"/>
      <c r="D90" s="815"/>
      <c r="E90" s="815"/>
      <c r="F90" s="815"/>
      <c r="G90" s="815"/>
      <c r="H90" s="815"/>
      <c r="I90" s="814"/>
    </row>
    <row r="91" ht="27.0" customHeight="1" x14ac:dyDescent="0.15" spans="1:9">
      <c r="A91" s="88">
        <v>1</v>
      </c>
      <c r="B91" s="88" t="s">
        <v>113</v>
      </c>
      <c r="C91" s="88">
        <v>1400</v>
      </c>
      <c r="D91" s="88">
        <v>0</v>
      </c>
      <c r="E91" s="88">
        <v>0</v>
      </c>
      <c r="F91" s="88">
        <v>0</v>
      </c>
      <c r="G91" s="88">
        <v>0</v>
      </c>
      <c r="H91" s="88">
        <v>0</v>
      </c>
      <c r="I91" s="106"/>
    </row>
    <row r="92" ht="27.0" customHeight="1" x14ac:dyDescent="0.15" spans="1:9">
      <c r="A92" s="88">
        <v>2</v>
      </c>
      <c r="B92" s="88" t="s">
        <v>114</v>
      </c>
      <c r="C92" s="88">
        <v>1200</v>
      </c>
      <c r="D92" s="88">
        <v>0</v>
      </c>
      <c r="E92" s="88">
        <v>0</v>
      </c>
      <c r="F92" s="88">
        <v>0</v>
      </c>
      <c r="G92" s="88">
        <v>0</v>
      </c>
      <c r="H92" s="88">
        <v>0</v>
      </c>
      <c r="I92" s="106"/>
    </row>
    <row r="93" ht="27.0" customHeight="1" x14ac:dyDescent="0.15" spans="1:9">
      <c r="A93" s="88">
        <v>3</v>
      </c>
      <c r="B93" s="88" t="s">
        <v>115</v>
      </c>
      <c r="C93" s="88">
        <v>300</v>
      </c>
      <c r="D93" s="88">
        <v>0</v>
      </c>
      <c r="E93" s="88">
        <v>0</v>
      </c>
      <c r="F93" s="88">
        <v>0</v>
      </c>
      <c r="G93" s="88">
        <v>0</v>
      </c>
      <c r="H93" s="88">
        <v>0</v>
      </c>
      <c r="I93" s="106"/>
    </row>
    <row r="94" ht="27.0" customHeight="1" x14ac:dyDescent="0.15" spans="1:9">
      <c r="A94" s="88">
        <v>4</v>
      </c>
      <c r="B94" s="88" t="s">
        <v>116</v>
      </c>
      <c r="C94" s="88">
        <v>400</v>
      </c>
      <c r="D94" s="88">
        <v>0</v>
      </c>
      <c r="E94" s="88">
        <v>0</v>
      </c>
      <c r="F94" s="88">
        <v>0</v>
      </c>
      <c r="G94" s="88">
        <v>0</v>
      </c>
      <c r="H94" s="88">
        <v>0</v>
      </c>
      <c r="I94" s="106"/>
    </row>
    <row r="95" ht="27.0" customHeight="1" x14ac:dyDescent="0.15" spans="1:9">
      <c r="A95" s="88">
        <v>5</v>
      </c>
      <c r="B95" s="88" t="s">
        <v>117</v>
      </c>
      <c r="C95" s="88">
        <v>600</v>
      </c>
      <c r="D95" s="88">
        <v>0</v>
      </c>
      <c r="E95" s="88">
        <v>0</v>
      </c>
      <c r="F95" s="88">
        <v>0</v>
      </c>
      <c r="G95" s="88">
        <v>0</v>
      </c>
      <c r="H95" s="88">
        <v>0</v>
      </c>
      <c r="I95" s="106"/>
    </row>
    <row r="96" ht="27.0" customHeight="1" x14ac:dyDescent="0.15" spans="1:9">
      <c r="A96" s="88">
        <v>6</v>
      </c>
      <c r="B96" s="88" t="s">
        <v>118</v>
      </c>
      <c r="C96" s="88">
        <v>600</v>
      </c>
      <c r="D96" s="88">
        <v>0</v>
      </c>
      <c r="E96" s="88">
        <v>0</v>
      </c>
      <c r="F96" s="88">
        <v>0</v>
      </c>
      <c r="G96" s="88">
        <v>0</v>
      </c>
      <c r="H96" s="88">
        <v>0</v>
      </c>
      <c r="I96" s="106"/>
    </row>
    <row r="97" ht="27.0" customHeight="1" x14ac:dyDescent="0.15" spans="1:9">
      <c r="A97" s="88">
        <v>7</v>
      </c>
      <c r="B97" s="88" t="s">
        <v>119</v>
      </c>
      <c r="C97" s="88">
        <v>360</v>
      </c>
      <c r="D97" s="88">
        <v>0</v>
      </c>
      <c r="E97" s="88">
        <v>0</v>
      </c>
      <c r="F97" s="88">
        <v>0</v>
      </c>
      <c r="G97" s="88">
        <v>0</v>
      </c>
      <c r="H97" s="88">
        <v>0</v>
      </c>
      <c r="I97" s="106"/>
    </row>
    <row r="98" ht="27.0" customHeight="1" x14ac:dyDescent="0.15" spans="1:9">
      <c r="A98" s="88">
        <v>8</v>
      </c>
      <c r="B98" s="88" t="s">
        <v>120</v>
      </c>
      <c r="C98" s="88">
        <v>350</v>
      </c>
      <c r="D98" s="88">
        <v>0</v>
      </c>
      <c r="E98" s="88">
        <v>0</v>
      </c>
      <c r="F98" s="88">
        <v>0</v>
      </c>
      <c r="G98" s="88">
        <v>0</v>
      </c>
      <c r="H98" s="88">
        <v>0</v>
      </c>
      <c r="I98" s="106"/>
    </row>
    <row r="99" ht="27.0" customHeight="1" x14ac:dyDescent="0.15" spans="1:9">
      <c r="A99" s="825" t="s">
        <v>38</v>
      </c>
      <c r="B99" s="824"/>
      <c r="C99" s="122">
        <f>SUM(C91:C98)</f>
        <v>5210</v>
      </c>
      <c r="D99" s="122">
        <f>SUM(D91:D98)</f>
        <v>0</v>
      </c>
      <c r="E99" s="122">
        <f>SUM(E91:E98)</f>
        <v>0</v>
      </c>
      <c r="F99" s="122">
        <f>SUM(F91:F98)</f>
        <v>0</v>
      </c>
      <c r="G99" s="122">
        <f>SUM(G91:G98)</f>
        <v>0</v>
      </c>
      <c r="H99" s="122">
        <f>SUM(H91:H98)</f>
        <v>0</v>
      </c>
      <c r="I99" s="106"/>
    </row>
    <row r="100" ht="22.2" customHeight="1" x14ac:dyDescent="0.15" spans="1:9">
      <c r="A100" s="831" t="s">
        <v>121</v>
      </c>
      <c r="B100" s="830"/>
      <c r="C100" s="830"/>
      <c r="D100" s="830"/>
      <c r="E100" s="830"/>
      <c r="F100" s="830"/>
      <c r="G100" s="830"/>
      <c r="H100" s="830"/>
      <c r="I100" s="829"/>
    </row>
    <row r="101" ht="26.4" customHeight="1" x14ac:dyDescent="0.15" spans="1:9">
      <c r="A101" s="88">
        <v>1</v>
      </c>
      <c r="B101" s="88" t="s">
        <v>122</v>
      </c>
      <c r="C101" s="88">
        <v>1000</v>
      </c>
      <c r="D101" s="88">
        <v>0</v>
      </c>
      <c r="E101" s="88">
        <v>0</v>
      </c>
      <c r="F101" s="88">
        <v>0</v>
      </c>
      <c r="G101" s="88"/>
      <c r="H101" s="88">
        <v>0</v>
      </c>
      <c r="I101" s="106"/>
    </row>
    <row r="102" ht="26.4" customHeight="1" x14ac:dyDescent="0.15" spans="1:9">
      <c r="A102" s="88">
        <v>2</v>
      </c>
      <c r="B102" s="88" t="s">
        <v>123</v>
      </c>
      <c r="C102" s="88">
        <v>400</v>
      </c>
      <c r="D102" s="88">
        <v>0</v>
      </c>
      <c r="E102" s="88">
        <v>0</v>
      </c>
      <c r="F102" s="88">
        <v>0</v>
      </c>
      <c r="G102" s="88"/>
      <c r="H102" s="88">
        <v>0</v>
      </c>
      <c r="I102" s="106"/>
    </row>
    <row r="103" ht="26.4" customHeight="1" x14ac:dyDescent="0.15" spans="1:9">
      <c r="A103" s="88">
        <v>3</v>
      </c>
      <c r="B103" s="88" t="s">
        <v>124</v>
      </c>
      <c r="C103" s="88">
        <v>200</v>
      </c>
      <c r="D103" s="88">
        <v>0</v>
      </c>
      <c r="E103" s="88">
        <v>0</v>
      </c>
      <c r="F103" s="88">
        <v>0</v>
      </c>
      <c r="G103" s="88"/>
      <c r="H103" s="88">
        <v>0</v>
      </c>
      <c r="I103" s="106"/>
    </row>
    <row r="104" ht="28.8" customHeight="1" x14ac:dyDescent="0.15" spans="1:9">
      <c r="A104" s="833" t="s">
        <v>38</v>
      </c>
      <c r="B104" s="832"/>
      <c r="C104" s="88">
        <f>SUM(C101:C103)</f>
        <v>1600</v>
      </c>
      <c r="D104" s="88">
        <f>SUM(D101:D103)</f>
        <v>0</v>
      </c>
      <c r="E104" s="88">
        <f>SUM(E101:E103)</f>
        <v>0</v>
      </c>
      <c r="F104" s="88">
        <f>SUM(F101:F103)</f>
        <v>0</v>
      </c>
      <c r="G104" s="88">
        <f>SUM(G101:G103)</f>
        <v>0</v>
      </c>
      <c r="H104" s="88">
        <f>SUM(H101:H103)</f>
        <v>0</v>
      </c>
      <c r="I104" s="142"/>
    </row>
    <row r="105" ht="117.0" customHeight="1" x14ac:dyDescent="0.15" spans="1:9">
      <c r="A105" s="834" t="s">
        <v>125</v>
      </c>
      <c r="B105" s="834"/>
      <c r="C105" s="834"/>
      <c r="D105" s="834"/>
      <c r="E105" s="834"/>
      <c r="F105" s="834"/>
      <c r="G105" s="834"/>
      <c r="H105" s="834"/>
      <c r="I105" s="834"/>
    </row>
  </sheetData>
  <mergeCells count="34">
    <mergeCell ref="A1:I1"/>
    <mergeCell ref="D2:F2"/>
    <mergeCell ref="C3:H3"/>
    <mergeCell ref="D4:G4"/>
    <mergeCell ref="A7:I7"/>
    <mergeCell ref="A23:B23"/>
    <mergeCell ref="A24:I24"/>
    <mergeCell ref="A28:B28"/>
    <mergeCell ref="A29:I29"/>
    <mergeCell ref="A34:B34"/>
    <mergeCell ref="A35:I35"/>
    <mergeCell ref="A41:B41"/>
    <mergeCell ref="A42:I42"/>
    <mergeCell ref="A50:B50"/>
    <mergeCell ref="A51:I51"/>
    <mergeCell ref="A62:B62"/>
    <mergeCell ref="A63:I63"/>
    <mergeCell ref="A71:B71"/>
    <mergeCell ref="A72:I72"/>
    <mergeCell ref="A78:B78"/>
    <mergeCell ref="A79:I79"/>
    <mergeCell ref="A84:B84"/>
    <mergeCell ref="A85:I85"/>
    <mergeCell ref="A89:B89"/>
    <mergeCell ref="A90:I90"/>
    <mergeCell ref="A99:B99"/>
    <mergeCell ref="A100:I100"/>
    <mergeCell ref="A104:B104"/>
    <mergeCell ref="A105:I105"/>
    <mergeCell ref="A3:A5"/>
    <mergeCell ref="B3:B5"/>
    <mergeCell ref="C4:C5"/>
    <mergeCell ref="H4:H5"/>
    <mergeCell ref="I3:I5"/>
  </mergeCells>
  <phoneticPr fontId="0" type="noConversion"/>
  <dataValidations count="41">
    <dataValidation showInputMessage="1" errorTitle="输入信息不符合" prompt="公办或民办" allowBlank="1" errorStyle="warning" error="请填入公办或民办" type="any" sqref="C4" showErrorMessage="1"/>
    <dataValidation showInputMessage="1" errorTitle="输入信息不符合" prompt="公办或民办" allowBlank="1" errorStyle="warning" error="请填入公办或民办" type="any" sqref="H5" showErrorMessage="1"/>
    <dataValidation showInputMessage="1" errorTitle="输入信息不符合" prompt="公办或民办" allowBlank="1" errorStyle="warning" error="请填入公办或民办" type="any" sqref="H27" showErrorMessage="1"/>
    <dataValidation showInputMessage="1" errorTitle="输入信息不符合" prompt="公办或民办" allowBlank="1" errorStyle="warning" error="请填入公办或民办" type="any" sqref="C35:D35" showErrorMessage="1"/>
    <dataValidation showInputMessage="1" errorTitle="输入信息不符合" prompt="公办或民办" allowBlank="1" errorStyle="warning" error="请填入公办或民办" type="any" sqref="E35" showErrorMessage="1"/>
    <dataValidation showInputMessage="1" errorTitle="输入信息不符合" prompt="公办或民办" allowBlank="1" errorStyle="warning" error="请填入公办或民办" type="any" sqref="F35:G35" showErrorMessage="1"/>
    <dataValidation showInputMessage="1" errorTitle="输入信息不符合" prompt="公办或民办" allowBlank="1" errorStyle="warning" error="请填入公办或民办" type="any" sqref="H35" showErrorMessage="1"/>
    <dataValidation showInputMessage="1" errorTitle="输入信息不符合" prompt="公办或民办" allowBlank="1" errorStyle="warning" error="请填入公办或民办" type="any" sqref="C42:D42" showErrorMessage="1"/>
    <dataValidation showInputMessage="1" errorTitle="输入信息不符合" prompt="公办或民办" allowBlank="1" errorStyle="warning" error="请填入公办或民办" type="any" sqref="E42" showErrorMessage="1"/>
    <dataValidation showInputMessage="1" errorTitle="输入信息不符合" prompt="公办或民办" allowBlank="1" errorStyle="warning" error="请填入公办或民办" type="any" sqref="F42:G42" showErrorMessage="1"/>
    <dataValidation showInputMessage="1" errorTitle="输入信息不符合" prompt="公办或民办" allowBlank="1" errorStyle="warning" error="请填入公办或民办" type="any" sqref="H42" showErrorMessage="1"/>
    <dataValidation showInputMessage="1" errorTitle="输入信息不符合" prompt="公办或民办" allowBlank="1" errorStyle="warning" error="请填入公办或民办" type="any" sqref="H44" showErrorMessage="1"/>
    <dataValidation showInputMessage="1" errorTitle="输入信息不符合" prompt="公办或民办" allowBlank="1" errorStyle="warning" error="请填入公办或民办" type="any" sqref="C51:D51" showErrorMessage="1"/>
    <dataValidation showInputMessage="1" errorTitle="输入信息不符合" prompt="公办或民办" allowBlank="1" errorStyle="warning" error="请填入公办或民办" type="any" sqref="E51" showErrorMessage="1"/>
    <dataValidation showInputMessage="1" errorTitle="输入信息不符合" prompt="公办或民办" allowBlank="1" errorStyle="warning" error="请填入公办或民办" type="any" sqref="F51:G51" showErrorMessage="1"/>
    <dataValidation showInputMessage="1" errorTitle="输入信息不符合" prompt="公办或民办" allowBlank="1" errorStyle="warning" error="请填入公办或民办" type="any" sqref="H51" showErrorMessage="1"/>
    <dataValidation showInputMessage="1" errorTitle="输入信息不符合" prompt="公办或民办" allowBlank="1" errorStyle="warning" error="请填入公办或民办" type="any" sqref="H52" showErrorMessage="1"/>
    <dataValidation showInputMessage="1" errorTitle="输入信息不符合" prompt="公办或民办" allowBlank="1" errorStyle="warning" error="请填入公办或民办" type="any" sqref="C72:D72" showErrorMessage="1"/>
    <dataValidation showInputMessage="1" errorTitle="输入信息不符合" prompt="公办或民办" allowBlank="1" errorStyle="warning" error="请填入公办或民办" type="any" sqref="E72" showErrorMessage="1"/>
    <dataValidation showInputMessage="1" errorTitle="输入信息不符合" prompt="公办或民办" allowBlank="1" errorStyle="warning" error="请填入公办或民办" type="any" sqref="F72:G72" showErrorMessage="1"/>
    <dataValidation showInputMessage="1" errorTitle="输入信息不符合" prompt="公办或民办" allowBlank="1" errorStyle="warning" error="请填入公办或民办" type="any" sqref="H72" showErrorMessage="1"/>
    <dataValidation showInputMessage="1" errorTitle="输入信息不符合" prompt="公办或民办" allowBlank="1" errorStyle="warning" error="请填入公办或民办" type="any" sqref="C79:D79" showErrorMessage="1"/>
    <dataValidation showInputMessage="1" errorTitle="输入信息不符合" prompt="公办或民办" allowBlank="1" errorStyle="warning" error="请填入公办或民办" type="any" sqref="E79" showErrorMessage="1"/>
    <dataValidation showInputMessage="1" errorTitle="输入信息不符合" prompt="公办或民办" allowBlank="1" errorStyle="warning" error="请填入公办或民办" type="any" sqref="F79:G79" showErrorMessage="1"/>
    <dataValidation showInputMessage="1" errorTitle="输入信息不符合" prompt="公办或民办" allowBlank="1" errorStyle="warning" error="请填入公办或民办" type="any" sqref="H79" showErrorMessage="1"/>
    <dataValidation showInputMessage="1" errorTitle="输入信息不符合" prompt="公办或民办" allowBlank="1" errorStyle="warning" error="请填入公办或民办" type="any" sqref="C85:D85" showErrorMessage="1"/>
    <dataValidation showInputMessage="1" errorTitle="输入信息不符合" prompt="公办或民办" allowBlank="1" errorStyle="warning" error="请填入公办或民办" type="any" sqref="E85" showErrorMessage="1"/>
    <dataValidation showInputMessage="1" errorTitle="输入信息不符合" prompt="公办或民办" allowBlank="1" errorStyle="warning" error="请填入公办或民办" type="any" sqref="F85:G85" showErrorMessage="1"/>
    <dataValidation showInputMessage="1" errorTitle="输入信息不符合" prompt="公办或民办" allowBlank="1" errorStyle="warning" error="请填入公办或民办" type="any" sqref="H85" showErrorMessage="1"/>
    <dataValidation showInputMessage="1" errorTitle="输入信息不符合" prompt="公办或民办" allowBlank="1" errorStyle="warning" error="请填入公办或民办" type="any" sqref="C99:D99" showErrorMessage="1"/>
    <dataValidation showInputMessage="1" errorTitle="输入信息不符合" prompt="公办或民办" allowBlank="1" errorStyle="warning" error="请填入公办或民办" type="any" sqref="E99" showErrorMessage="1"/>
    <dataValidation showInputMessage="1" errorTitle="输入信息不符合" prompt="公办或民办" allowBlank="1" errorStyle="warning" error="请填入公办或民办" type="any" sqref="F99:G99" showErrorMessage="1"/>
    <dataValidation showInputMessage="1" errorTitle="输入信息不符合" prompt="公办或民办" allowBlank="1" errorStyle="warning" error="请填入公办或民办" type="any" sqref="H99" showErrorMessage="1"/>
    <dataValidation showInputMessage="1" errorTitle="输入信息不符合" prompt="公办或民办" allowBlank="1" errorStyle="warning" error="请填入公办或民办" type="any" sqref="E105:E113" showErrorMessage="1"/>
    <dataValidation showInputMessage="1" errorTitle="输入信息不符合" prompt="公办或民办" allowBlank="1" errorStyle="warning" error="请填入公办或民办" type="any" sqref="G17:G18" showErrorMessage="1"/>
    <dataValidation showInputMessage="1" errorTitle="输入信息不符合" prompt="公办或民办" allowBlank="1" errorStyle="warning" error="请填入公办或民办" type="any" sqref="H17:H18" showErrorMessage="1"/>
    <dataValidation showInputMessage="1" errorTitle="输入信息不符合" prompt="公办或民办" allowBlank="1" errorStyle="warning" error="请填入公办或民办" type="any" sqref="H54:H55" showErrorMessage="1"/>
    <dataValidation showInputMessage="1" errorTitle="输入信息不符合" prompt="公办或民办" allowBlank="1" errorStyle="warning" error="请填入公办或民办" type="any" sqref="H60:H61" showErrorMessage="1"/>
    <dataValidation showInputMessage="1" errorTitle="输入信息不符合" prompt="公办或民办" allowBlank="1" errorStyle="warning" error="请填入公办或民办" type="any" sqref="H105:H113" showErrorMessage="1"/>
    <dataValidation showInputMessage="1" errorTitle="输入信息不符合" prompt="公办或民办" allowBlank="1" errorStyle="warning" error="请填入公办或民办" type="any" sqref="F105:G113" showErrorMessage="1"/>
    <dataValidation showInputMessage="1" errorTitle="输入信息不符合" prompt="公办或民办" allowBlank="1" errorStyle="warning" error="请填入公办或民办" type="any" sqref="C105:D113" showErrorMessage="1"/>
  </dataValidations>
  <printOptions horizontalCentered="1"/>
  <pageMargins left="0.7006068867961253" right="0.7006068867961253" top="0.7519893289551022" bottom="0.7519893289551022" header="0.29926813962891347" footer="0.29926813962891347"/>
  <pageSetup paperSize="9" scale="90" orientation="landscape"/>
  <rowBreaks count="7" manualBreakCount="7">
    <brk id="23" max="16383" man="1"/>
    <brk id="34" max="16383" man="1"/>
    <brk id="41" max="16383" man="1"/>
    <brk id="50" max="16383" man="1"/>
    <brk id="62" max="16383" man="1"/>
    <brk id="71" max="16383" man="1"/>
    <brk id="84" max="16383" man="1"/>
  </rowBreaks>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L14"/>
  <sheetViews>
    <sheetView zoomScaleNormal="100" topLeftCell="A1" workbookViewId="0">
      <selection activeCell="K14" activeCellId="0" sqref="K14"/>
    </sheetView>
  </sheetViews>
  <sheetFormatPr defaultRowHeight="14.25" defaultColWidth="9.000137329101562" x14ac:dyDescent="0.15"/>
  <cols>
    <col min="1" max="1" width="4.25" customWidth="1" style="3"/>
    <col min="2" max="2" width="8.125" customWidth="1" style="3"/>
    <col min="3" max="3" width="12.375" customWidth="1" style="3"/>
    <col min="4" max="4" width="11.375" customWidth="1" style="3"/>
    <col min="5" max="5" width="9.375" customWidth="1" style="3"/>
    <col min="6" max="6" width="9.75" customWidth="1" style="3"/>
    <col min="7" max="7" width="8.25" customWidth="1" style="3"/>
    <col min="8" max="8" width="12.75" customWidth="1" style="3"/>
    <col min="9" max="9" width="11.875" customWidth="1" style="3"/>
    <col min="10" max="10" width="9.75" customWidth="1" style="3"/>
    <col min="11" max="11" width="8.875" customWidth="1" style="3"/>
    <col min="12" max="12" width="10.0" customWidth="1" style="3"/>
  </cols>
  <sheetData>
    <row r="1" ht="36.0" customHeight="1" x14ac:dyDescent="0.15" spans="1:12">
      <c r="A1" s="896" t="s">
        <v>278</v>
      </c>
      <c r="B1" s="896"/>
      <c r="C1" s="896"/>
      <c r="D1" s="896"/>
      <c r="E1" s="896"/>
      <c r="F1" s="896"/>
      <c r="G1" s="896"/>
      <c r="H1" s="896"/>
      <c r="I1" s="896"/>
      <c r="J1" s="896"/>
      <c r="K1" s="896"/>
      <c r="L1" s="896"/>
    </row>
    <row r="2" ht="37.5" customHeight="1" x14ac:dyDescent="0.15" spans="1:12">
      <c r="A2" s="901" t="s">
        <v>4</v>
      </c>
      <c r="B2" s="901" t="s">
        <v>225</v>
      </c>
      <c r="C2" s="891" t="s">
        <v>279</v>
      </c>
      <c r="D2" s="891" t="s">
        <v>280</v>
      </c>
      <c r="E2" s="899" t="s">
        <v>281</v>
      </c>
      <c r="F2" s="898"/>
      <c r="G2" s="897"/>
      <c r="H2" s="837" t="s">
        <v>282</v>
      </c>
      <c r="I2" s="837" t="s">
        <v>283</v>
      </c>
      <c r="J2" s="899" t="s">
        <v>284</v>
      </c>
      <c r="K2" s="897"/>
      <c r="L2" s="44" t="s">
        <v>7</v>
      </c>
    </row>
    <row r="3" ht="37.5" customHeight="1" x14ac:dyDescent="0.15" spans="1:12">
      <c r="A3" s="900"/>
      <c r="B3" s="900"/>
      <c r="C3" s="889"/>
      <c r="D3" s="889"/>
      <c r="E3" s="21" t="s">
        <v>285</v>
      </c>
      <c r="F3" s="21" t="s">
        <v>286</v>
      </c>
      <c r="G3" s="21" t="s">
        <v>287</v>
      </c>
      <c r="H3" s="838"/>
      <c r="I3" s="840"/>
      <c r="J3" s="73" t="s">
        <v>285</v>
      </c>
      <c r="K3" s="73" t="s">
        <v>286</v>
      </c>
      <c r="L3" s="44"/>
    </row>
    <row r="4" ht="24.75" customHeight="1" x14ac:dyDescent="0.15" spans="1:12">
      <c r="A4" s="13">
        <v>1</v>
      </c>
      <c r="B4" s="13" t="s">
        <v>52</v>
      </c>
      <c r="C4" s="13">
        <v>7708</v>
      </c>
      <c r="D4" s="13">
        <v>8732</v>
      </c>
      <c r="E4" s="904">
        <v>11530</v>
      </c>
      <c r="F4" s="876">
        <v>4710</v>
      </c>
      <c r="G4" s="876">
        <f>E4+F4+F7</f>
        <v>17640</v>
      </c>
      <c r="H4" s="907">
        <f>G4/(D4+D5+D6+D7)</f>
        <v>0.6197519586832028</v>
      </c>
      <c r="I4" s="907">
        <f>G4/(C4+C5+C6+C7)</f>
        <v>0.6455862977602108</v>
      </c>
      <c r="J4" s="904">
        <v>9910</v>
      </c>
      <c r="K4" s="876">
        <v>2370</v>
      </c>
      <c r="L4" s="13"/>
    </row>
    <row r="5" ht="24.75" customHeight="1" x14ac:dyDescent="0.15" spans="1:12">
      <c r="A5" s="13">
        <v>2</v>
      </c>
      <c r="B5" s="13" t="s">
        <v>46</v>
      </c>
      <c r="C5" s="13">
        <v>8379</v>
      </c>
      <c r="D5" s="13">
        <v>8780</v>
      </c>
      <c r="E5" s="903"/>
      <c r="F5" s="875"/>
      <c r="G5" s="875"/>
      <c r="H5" s="906"/>
      <c r="I5" s="906"/>
      <c r="J5" s="903"/>
      <c r="K5" s="875"/>
      <c r="L5" s="13"/>
    </row>
    <row r="6" ht="24.75" customHeight="1" x14ac:dyDescent="0.15" spans="1:12">
      <c r="A6" s="13">
        <v>3</v>
      </c>
      <c r="B6" s="13" t="s">
        <v>58</v>
      </c>
      <c r="C6" s="13">
        <v>5066</v>
      </c>
      <c r="D6" s="13">
        <v>6917</v>
      </c>
      <c r="E6" s="903"/>
      <c r="F6" s="874"/>
      <c r="G6" s="875"/>
      <c r="H6" s="906"/>
      <c r="I6" s="906"/>
      <c r="J6" s="902"/>
      <c r="K6" s="874"/>
      <c r="L6" s="13"/>
    </row>
    <row r="7" ht="24.75" customHeight="1" x14ac:dyDescent="0.15" spans="1:12">
      <c r="A7" s="13">
        <v>4</v>
      </c>
      <c r="B7" s="13" t="s">
        <v>69</v>
      </c>
      <c r="C7" s="13">
        <v>6171</v>
      </c>
      <c r="D7" s="13">
        <v>4034</v>
      </c>
      <c r="E7" s="902"/>
      <c r="F7" s="13">
        <v>1400</v>
      </c>
      <c r="G7" s="874"/>
      <c r="H7" s="905"/>
      <c r="I7" s="905"/>
      <c r="J7" s="13">
        <v>1650</v>
      </c>
      <c r="K7" s="13">
        <v>450</v>
      </c>
      <c r="L7" s="13"/>
    </row>
    <row r="8" ht="24.75" customHeight="1" x14ac:dyDescent="0.15" spans="1:12">
      <c r="A8" s="13">
        <v>5</v>
      </c>
      <c r="B8" s="13" t="s">
        <v>95</v>
      </c>
      <c r="C8" s="13">
        <v>3438</v>
      </c>
      <c r="D8" s="13">
        <v>2980</v>
      </c>
      <c r="E8" s="13">
        <v>860</v>
      </c>
      <c r="F8" s="13">
        <v>1390</v>
      </c>
      <c r="G8" s="13">
        <f>E8+F8</f>
        <v>2250</v>
      </c>
      <c r="H8" s="42">
        <f>G8/D8</f>
        <v>0.7550335570469798</v>
      </c>
      <c r="I8" s="42">
        <f>G8/C8</f>
        <v>0.6544502617801047</v>
      </c>
      <c r="J8" s="13">
        <v>860</v>
      </c>
      <c r="K8" s="13">
        <v>1300</v>
      </c>
      <c r="L8" s="13"/>
    </row>
    <row r="9" ht="24.75" customHeight="1" x14ac:dyDescent="0.15" spans="1:12">
      <c r="A9" s="13">
        <v>6</v>
      </c>
      <c r="B9" s="13" t="s">
        <v>83</v>
      </c>
      <c r="C9" s="13">
        <v>4151</v>
      </c>
      <c r="D9" s="13">
        <v>4083</v>
      </c>
      <c r="E9" s="13">
        <v>1200</v>
      </c>
      <c r="F9" s="13">
        <v>2810</v>
      </c>
      <c r="G9" s="13">
        <f>E9+F9</f>
        <v>4010</v>
      </c>
      <c r="H9" s="42">
        <f>G9/D9</f>
        <v>0.982120989468528</v>
      </c>
      <c r="I9" s="42">
        <f>G9/C9</f>
        <v>0.9660322813779813</v>
      </c>
      <c r="J9" s="13">
        <v>1200</v>
      </c>
      <c r="K9" s="13">
        <v>1880</v>
      </c>
      <c r="L9" s="13"/>
    </row>
    <row r="10" ht="24.75" customHeight="1" x14ac:dyDescent="0.15" spans="1:12">
      <c r="A10" s="13">
        <v>7</v>
      </c>
      <c r="B10" s="13" t="s">
        <v>108</v>
      </c>
      <c r="C10" s="13">
        <v>3623</v>
      </c>
      <c r="D10" s="13">
        <v>4546</v>
      </c>
      <c r="E10" s="13">
        <v>2100</v>
      </c>
      <c r="F10" s="13">
        <v>300</v>
      </c>
      <c r="G10" s="13">
        <f>E10+F10</f>
        <v>2400</v>
      </c>
      <c r="H10" s="42">
        <f>G10/D10</f>
        <v>0.5279366476022878</v>
      </c>
      <c r="I10" s="42">
        <f>G10/C10</f>
        <v>0.6624344465912227</v>
      </c>
      <c r="J10" s="13">
        <v>1700</v>
      </c>
      <c r="K10" s="13">
        <v>200</v>
      </c>
      <c r="L10" s="13"/>
    </row>
    <row r="11" ht="24.75" customHeight="1" x14ac:dyDescent="0.15" spans="1:12">
      <c r="A11" s="13">
        <v>8</v>
      </c>
      <c r="B11" s="13" t="s">
        <v>121</v>
      </c>
      <c r="C11" s="13">
        <v>2827</v>
      </c>
      <c r="D11" s="13">
        <v>3208</v>
      </c>
      <c r="E11" s="13">
        <v>1400</v>
      </c>
      <c r="F11" s="13">
        <v>200</v>
      </c>
      <c r="G11" s="13">
        <f>E11+F11</f>
        <v>1600</v>
      </c>
      <c r="H11" s="42">
        <f>G11/D11</f>
        <v>0.49875311720698257</v>
      </c>
      <c r="I11" s="42">
        <f>G11/C11</f>
        <v>0.5659709939865581</v>
      </c>
      <c r="J11" s="13">
        <v>1300</v>
      </c>
      <c r="K11" s="13">
        <v>200</v>
      </c>
      <c r="L11" s="13"/>
    </row>
    <row r="12" ht="24.75" customHeight="1" x14ac:dyDescent="0.15" spans="1:12">
      <c r="A12" s="13">
        <v>9</v>
      </c>
      <c r="B12" s="13" t="s">
        <v>103</v>
      </c>
      <c r="C12" s="13">
        <v>3464</v>
      </c>
      <c r="D12" s="13">
        <v>4252</v>
      </c>
      <c r="E12" s="13">
        <v>1300</v>
      </c>
      <c r="F12" s="13">
        <v>700</v>
      </c>
      <c r="G12" s="13">
        <f>E12+F12</f>
        <v>2000</v>
      </c>
      <c r="H12" s="42">
        <f>G12/D12</f>
        <v>0.4703668861712135</v>
      </c>
      <c r="I12" s="42">
        <f>G12/C12</f>
        <v>0.5773672055427251</v>
      </c>
      <c r="J12" s="13">
        <v>1400</v>
      </c>
      <c r="K12" s="13">
        <v>400</v>
      </c>
      <c r="L12" s="13"/>
    </row>
    <row r="13" ht="24.75" customHeight="1" x14ac:dyDescent="0.15" spans="1:12">
      <c r="A13" s="13">
        <v>10</v>
      </c>
      <c r="B13" s="13" t="s">
        <v>112</v>
      </c>
      <c r="C13" s="13">
        <v>6626</v>
      </c>
      <c r="D13" s="13">
        <v>7902</v>
      </c>
      <c r="E13" s="13">
        <v>2900</v>
      </c>
      <c r="F13" s="13">
        <v>2110</v>
      </c>
      <c r="G13" s="13">
        <f>E13+F13</f>
        <v>5010</v>
      </c>
      <c r="H13" s="42">
        <f>G13/D13</f>
        <v>0.6340167046317388</v>
      </c>
      <c r="I13" s="42">
        <f>G13/C13</f>
        <v>0.7561122849381225</v>
      </c>
      <c r="J13" s="13">
        <v>2700</v>
      </c>
      <c r="K13" s="13">
        <v>1280</v>
      </c>
      <c r="L13" s="13"/>
    </row>
    <row r="14" ht="24.75" customHeight="1" x14ac:dyDescent="0.15" spans="1:12">
      <c r="A14" s="878" t="s">
        <v>142</v>
      </c>
      <c r="B14" s="878"/>
      <c r="C14" s="13">
        <f>SUM(C4:C13)</f>
        <v>51453</v>
      </c>
      <c r="D14" s="13">
        <f>SUM(D4:D13)</f>
        <v>55434</v>
      </c>
      <c r="E14" s="13">
        <f>SUM(E4:E13)</f>
        <v>21290</v>
      </c>
      <c r="F14" s="13">
        <f>SUM(F4:F13)</f>
        <v>13620</v>
      </c>
      <c r="G14" s="13">
        <f>E14+F14</f>
        <v>34910</v>
      </c>
      <c r="H14" s="42">
        <f>G14/D14</f>
        <v>0.6297579103077534</v>
      </c>
      <c r="I14" s="42">
        <f>G14/C14</f>
        <v>0.6784832759994558</v>
      </c>
      <c r="J14" s="13">
        <f>SUM(J4:J13)</f>
        <v>20720</v>
      </c>
      <c r="K14" s="13">
        <f>SUM(K4:K13)</f>
        <v>8080</v>
      </c>
      <c r="L14" s="13"/>
    </row>
  </sheetData>
  <mergeCells count="17">
    <mergeCell ref="A1:L1"/>
    <mergeCell ref="E2:G2"/>
    <mergeCell ref="J2:K2"/>
    <mergeCell ref="A14:B14"/>
    <mergeCell ref="A2:A3"/>
    <mergeCell ref="B2:B3"/>
    <mergeCell ref="C2:C3"/>
    <mergeCell ref="D2:D3"/>
    <mergeCell ref="E4:E7"/>
    <mergeCell ref="F4:F6"/>
    <mergeCell ref="G4:G7"/>
    <mergeCell ref="H2:H3"/>
    <mergeCell ref="H4:H7"/>
    <mergeCell ref="I2:I3"/>
    <mergeCell ref="I4:I7"/>
    <mergeCell ref="J4:J6"/>
    <mergeCell ref="K4:K6"/>
  </mergeCells>
  <phoneticPr fontId="0" type="noConversion"/>
  <pageMargins left="0.7006068867961253" right="0.7006068867961253" top="0.7519893289551022" bottom="0.7519893289551022" header="0.29926813962891347" footer="0.29926813962891347"/>
  <pageSetup paperSize="9" fitToWidth="0" fitToHeight="0"/>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V10"/>
  <sheetViews>
    <sheetView zoomScaleNormal="100" topLeftCell="A1" workbookViewId="0">
      <selection activeCell="A3" activeCellId="0" sqref="A3:V7"/>
    </sheetView>
  </sheetViews>
  <sheetFormatPr defaultRowHeight="14.25" defaultColWidth="9.000137329101562" x14ac:dyDescent="0.15"/>
  <cols>
    <col min="1" max="7" width="9.0"/>
    <col min="8" max="8" width="7.125" customWidth="1"/>
    <col min="9" max="9" width="9.25" customWidth="1"/>
    <col min="10" max="10" width="12.625" customWidth="1"/>
    <col min="11" max="11" width="6.75" customWidth="1"/>
    <col min="12" max="12" width="7.0" customWidth="1"/>
    <col min="13" max="13" width="9.0"/>
    <col min="14" max="14" width="7.25" customWidth="1"/>
    <col min="15" max="15" width="6.0" customWidth="1"/>
    <col min="16" max="16" width="9.0"/>
    <col min="17" max="17" width="8.0" customWidth="1"/>
    <col min="18" max="18" width="8.125" customWidth="1"/>
    <col min="19" max="19" width="7.75" customWidth="1"/>
    <col min="20" max="20" width="6.625" customWidth="1" style="3"/>
    <col min="21" max="21" width="6.25" customWidth="1"/>
    <col min="22" max="22" width="8.0" customWidth="1"/>
  </cols>
  <sheetData>
    <row r="1" ht="59.249096" customHeight="1" x14ac:dyDescent="0.15" spans="1:22">
      <c r="A1" s="901" t="s">
        <v>225</v>
      </c>
      <c r="B1" s="909" t="s">
        <v>288</v>
      </c>
      <c r="C1" s="909" t="s">
        <v>289</v>
      </c>
      <c r="D1" s="884" t="s">
        <v>290</v>
      </c>
      <c r="E1" s="911" t="s">
        <v>284</v>
      </c>
      <c r="F1" s="910"/>
      <c r="G1" s="910"/>
      <c r="H1" s="910"/>
      <c r="I1" s="910"/>
      <c r="J1" s="913" t="s">
        <v>291</v>
      </c>
      <c r="K1" s="919" t="s">
        <v>292</v>
      </c>
      <c r="L1" s="919"/>
      <c r="M1" s="919"/>
      <c r="N1" s="919"/>
      <c r="O1" s="919"/>
      <c r="P1" s="919"/>
      <c r="Q1" s="919"/>
      <c r="R1" s="919"/>
      <c r="S1" s="863" t="s">
        <v>293</v>
      </c>
      <c r="T1" s="863"/>
      <c r="U1" s="863"/>
      <c r="V1" s="863"/>
    </row>
    <row r="2" ht="75.75" customHeight="1" x14ac:dyDescent="0.15" spans="1:22">
      <c r="A2" s="900"/>
      <c r="B2" s="908"/>
      <c r="C2" s="908"/>
      <c r="D2" s="908"/>
      <c r="E2" s="21" t="s">
        <v>285</v>
      </c>
      <c r="F2" s="447" t="s">
        <v>294</v>
      </c>
      <c r="G2" s="21" t="s">
        <v>286</v>
      </c>
      <c r="H2" s="21" t="s">
        <v>38</v>
      </c>
      <c r="I2" s="447" t="s">
        <v>295</v>
      </c>
      <c r="J2" s="912"/>
      <c r="K2" s="447" t="s">
        <v>296</v>
      </c>
      <c r="L2" s="447" t="s">
        <v>297</v>
      </c>
      <c r="M2" s="447" t="s">
        <v>298</v>
      </c>
      <c r="N2" s="447" t="s">
        <v>299</v>
      </c>
      <c r="O2" s="447" t="s">
        <v>297</v>
      </c>
      <c r="P2" s="447" t="s">
        <v>300</v>
      </c>
      <c r="Q2" s="447" t="s">
        <v>301</v>
      </c>
      <c r="R2" s="447" t="s">
        <v>302</v>
      </c>
      <c r="S2" s="21" t="s">
        <v>285</v>
      </c>
      <c r="T2" s="22" t="s">
        <v>294</v>
      </c>
      <c r="U2" s="21" t="s">
        <v>286</v>
      </c>
      <c r="V2" s="21" t="s">
        <v>303</v>
      </c>
    </row>
    <row r="3" ht="23.25" customHeight="1" x14ac:dyDescent="0.15" spans="1:22">
      <c r="A3" s="13" t="s">
        <v>52</v>
      </c>
      <c r="B3" s="292">
        <v>7919</v>
      </c>
      <c r="C3" s="442">
        <v>8723</v>
      </c>
      <c r="D3" s="442">
        <f>C3-B3</f>
        <v>804</v>
      </c>
      <c r="E3" s="915">
        <v>9910</v>
      </c>
      <c r="F3" s="915">
        <v>1870</v>
      </c>
      <c r="G3" s="915">
        <v>2370</v>
      </c>
      <c r="H3" s="915">
        <f>E3+G3+F3</f>
        <v>14150</v>
      </c>
      <c r="I3" s="917">
        <f>H3/(B3+B4+B5+B6)</f>
        <v>0.5692790473125201</v>
      </c>
      <c r="J3" s="918">
        <f>(C3+C4+C5+C6)*I3</f>
        <v>15615.324267782427</v>
      </c>
      <c r="K3" s="919">
        <v>9910</v>
      </c>
      <c r="L3" s="919">
        <v>9506</v>
      </c>
      <c r="M3" s="920">
        <f>L3/R3</f>
        <v>0.7019642593413086</v>
      </c>
      <c r="N3" s="919">
        <v>2370</v>
      </c>
      <c r="O3" s="919">
        <v>2200</v>
      </c>
      <c r="P3" s="920">
        <f>O3/11779</f>
        <v>0.1867730707190763</v>
      </c>
      <c r="Q3" s="918">
        <v>1836</v>
      </c>
      <c r="R3" s="918">
        <f>L3+O3+Q3</f>
        <v>13542</v>
      </c>
      <c r="S3" s="918">
        <f>J3*M3</f>
        <v>10961.399534008253</v>
      </c>
      <c r="T3" s="919">
        <v>1870</v>
      </c>
      <c r="U3" s="918">
        <f>J3*P3</f>
        <v>2916.522063767836</v>
      </c>
      <c r="V3" s="918">
        <f>S3+T3+U3</f>
        <v>15747.921597776089</v>
      </c>
    </row>
    <row r="4" ht="23.25" customHeight="1" x14ac:dyDescent="0.15" spans="1:22">
      <c r="A4" s="13" t="s">
        <v>46</v>
      </c>
      <c r="B4" s="292">
        <v>8752</v>
      </c>
      <c r="C4" s="442">
        <v>8780</v>
      </c>
      <c r="D4" s="442">
        <f>C4-B4</f>
        <v>28</v>
      </c>
      <c r="E4" s="914"/>
      <c r="F4" s="914"/>
      <c r="G4" s="914"/>
      <c r="H4" s="914"/>
      <c r="I4" s="916"/>
      <c r="J4" s="918"/>
      <c r="K4" s="919"/>
      <c r="L4" s="919"/>
      <c r="M4" s="920"/>
      <c r="N4" s="919"/>
      <c r="O4" s="919"/>
      <c r="P4" s="920"/>
      <c r="Q4" s="918"/>
      <c r="R4" s="919"/>
      <c r="S4" s="918"/>
      <c r="T4" s="919"/>
      <c r="U4" s="918"/>
      <c r="V4" s="919"/>
    </row>
    <row r="5" ht="23.25" customHeight="1" x14ac:dyDescent="0.15" spans="1:22">
      <c r="A5" s="13" t="s">
        <v>58</v>
      </c>
      <c r="B5" s="292">
        <v>5641</v>
      </c>
      <c r="C5" s="442">
        <v>6917</v>
      </c>
      <c r="D5" s="442">
        <f>C5-B5</f>
        <v>1276</v>
      </c>
      <c r="E5" s="914"/>
      <c r="F5" s="914"/>
      <c r="G5" s="914"/>
      <c r="H5" s="914"/>
      <c r="I5" s="916"/>
      <c r="J5" s="918"/>
      <c r="K5" s="919"/>
      <c r="L5" s="919"/>
      <c r="M5" s="920"/>
      <c r="N5" s="919"/>
      <c r="O5" s="919"/>
      <c r="P5" s="920"/>
      <c r="Q5" s="918"/>
      <c r="R5" s="919"/>
      <c r="S5" s="918"/>
      <c r="T5" s="919"/>
      <c r="U5" s="918"/>
      <c r="V5" s="919"/>
    </row>
    <row r="6" ht="23.25" customHeight="1" x14ac:dyDescent="0.15" spans="1:22">
      <c r="A6" s="13" t="s">
        <v>304</v>
      </c>
      <c r="B6" s="292">
        <v>2544</v>
      </c>
      <c r="C6" s="442">
        <v>3010</v>
      </c>
      <c r="D6" s="442">
        <f>C6-B6</f>
        <v>466</v>
      </c>
      <c r="E6" s="914"/>
      <c r="F6" s="914"/>
      <c r="G6" s="914"/>
      <c r="H6" s="914"/>
      <c r="I6" s="916"/>
      <c r="J6" s="918"/>
      <c r="K6" s="919"/>
      <c r="L6" s="919"/>
      <c r="M6" s="920"/>
      <c r="N6" s="919"/>
      <c r="O6" s="919"/>
      <c r="P6" s="920"/>
      <c r="Q6" s="918"/>
      <c r="R6" s="919"/>
      <c r="S6" s="918"/>
      <c r="T6" s="919"/>
      <c r="U6" s="918"/>
      <c r="V6" s="919"/>
    </row>
    <row r="7" ht="28.0" customHeight="1" x14ac:dyDescent="0.15" spans="1:22">
      <c r="A7" s="13" t="s">
        <v>69</v>
      </c>
      <c r="B7" s="292">
        <v>3699</v>
      </c>
      <c r="C7" s="442">
        <v>4304</v>
      </c>
      <c r="D7" s="442">
        <f>C7-B7</f>
        <v>605</v>
      </c>
      <c r="E7" s="442">
        <v>1650</v>
      </c>
      <c r="F7" s="442">
        <v>200</v>
      </c>
      <c r="G7" s="442">
        <v>450</v>
      </c>
      <c r="H7" s="455">
        <f>E7+G7+F7</f>
        <v>2300</v>
      </c>
      <c r="I7" s="58">
        <f>H7/B7</f>
        <v>0.6217896728845634</v>
      </c>
      <c r="J7" s="467">
        <f>C7*I7</f>
        <v>2676.182752095161</v>
      </c>
      <c r="K7" s="21">
        <v>1650</v>
      </c>
      <c r="L7" s="21">
        <v>1867</v>
      </c>
      <c r="M7" s="58">
        <f>L7/R7</f>
        <v>0.751307847082495</v>
      </c>
      <c r="N7" s="21">
        <v>450</v>
      </c>
      <c r="O7" s="21">
        <v>423</v>
      </c>
      <c r="P7" s="58">
        <f>O7/R7</f>
        <v>0.17022132796780684</v>
      </c>
      <c r="Q7" s="467">
        <v>195</v>
      </c>
      <c r="R7" s="466">
        <f>L7+O7+Q7</f>
        <v>2485</v>
      </c>
      <c r="S7" s="475">
        <f>J7*M7</f>
        <v>2010.6371018759219</v>
      </c>
      <c r="T7" s="21">
        <v>200</v>
      </c>
      <c r="U7" s="467">
        <f>J7*P7</f>
        <v>455.54338194617833</v>
      </c>
      <c r="V7" s="467">
        <f>S7+T7+U7</f>
        <v>2666.1804838221</v>
      </c>
    </row>
    <row r="8" ht="30.0" customHeight="1" x14ac:dyDescent="0.15" spans="1:22">
      <c r="A8" s="54" t="s">
        <v>140</v>
      </c>
      <c r="B8" s="442">
        <v>1504</v>
      </c>
      <c r="C8" s="442">
        <v>2149</v>
      </c>
      <c r="D8" s="460"/>
      <c r="E8" s="460"/>
      <c r="F8" s="460"/>
      <c r="G8" s="460"/>
      <c r="H8" s="460"/>
      <c r="I8" s="460"/>
      <c r="J8" s="460"/>
      <c r="K8" s="54"/>
      <c r="L8" s="54"/>
      <c r="M8" s="54"/>
      <c r="N8" s="54"/>
      <c r="O8" s="54"/>
      <c r="P8" s="54"/>
      <c r="Q8" s="54"/>
      <c r="R8" s="466"/>
      <c r="S8" s="54"/>
      <c r="T8" s="21"/>
      <c r="U8" s="54"/>
      <c r="V8" s="466">
        <v>1300</v>
      </c>
    </row>
    <row r="9" ht="30.0" customHeight="1" x14ac:dyDescent="0.15" spans="1:22">
      <c r="C9" s="1"/>
      <c r="E9" s="1"/>
      <c r="G9" s="409"/>
      <c r="H9" s="494"/>
      <c r="R9" s="486"/>
      <c r="V9" s="486"/>
    </row>
    <row r="10" x14ac:dyDescent="0.15" spans="7:22">
      <c r="G10" s="409"/>
      <c r="H10" s="1"/>
      <c r="R10" s="486"/>
      <c r="V10" s="486"/>
    </row>
  </sheetData>
  <mergeCells count="26">
    <mergeCell ref="A1:A2"/>
    <mergeCell ref="B1:B2"/>
    <mergeCell ref="C1:C2"/>
    <mergeCell ref="D1:D2"/>
    <mergeCell ref="E1:I1"/>
    <mergeCell ref="J1:J2"/>
    <mergeCell ref="G3:G6"/>
    <mergeCell ref="H3:H6"/>
    <mergeCell ref="I3:I6"/>
    <mergeCell ref="J3:J6"/>
    <mergeCell ref="F3:F6"/>
    <mergeCell ref="E3:E6"/>
    <mergeCell ref="K1:R1"/>
    <mergeCell ref="K3:K6"/>
    <mergeCell ref="L3:L6"/>
    <mergeCell ref="M3:M6"/>
    <mergeCell ref="N3:N6"/>
    <mergeCell ref="O3:O6"/>
    <mergeCell ref="P3:P6"/>
    <mergeCell ref="R3:R6"/>
    <mergeCell ref="S1:V1"/>
    <mergeCell ref="S3:S6"/>
    <mergeCell ref="T3:T6"/>
    <mergeCell ref="V3:V6"/>
    <mergeCell ref="U3:U6"/>
    <mergeCell ref="Q3:Q6"/>
  </mergeCells>
  <phoneticPr fontId="0" type="noConversion"/>
  <pageMargins left="0.7006068867961253" right="0.7006068867961253" top="0.7519893289551022" bottom="0.7519893289551022" header="0.29926813962891347" footer="0.29926813962891347"/>
  <pageSetup paperSize="9"/>
  <extLst>
    <ext uri="{2D9387EB-5337-4D45-933B-B4D357D02E09}">
      <gutter val="0.0" pos="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61"/>
  <sheetViews>
    <sheetView view="pageBreakPreview" zoomScale="100" topLeftCell="A1" workbookViewId="0">
      <pane xSplit="3" ySplit="5" topLeftCell="D30" activePane="bottomRight" state="frozen"/>
      <selection activeCell="E33" activeCellId="0" sqref="E33"/>
      <selection pane="topRight" activeCell="E33" activeCellId="0" sqref="E33"/>
      <selection pane="bottomLeft" activeCell="E33" activeCellId="0" sqref="E33"/>
      <selection pane="bottomRight" activeCell="E33" activeCellId="0" sqref="E33"/>
    </sheetView>
  </sheetViews>
  <sheetFormatPr defaultRowHeight="14.25" defaultColWidth="9.000137329101562" x14ac:dyDescent="0.15"/>
  <cols>
    <col min="1" max="1" width="8.625" customWidth="1"/>
    <col min="2" max="2" width="20.625" customWidth="1"/>
    <col min="3" max="3" width="7.625" customWidth="1"/>
    <col min="4" max="4" width="12.75" customWidth="1"/>
    <col min="5" max="5" width="9.375" customWidth="1"/>
    <col min="6" max="6" width="10.125" customWidth="1"/>
    <col min="7" max="7" width="17.125" customWidth="1"/>
    <col min="8" max="8" width="27.5" customWidth="1"/>
  </cols>
  <sheetData>
    <row r="1" x14ac:dyDescent="0.15" spans="1:1">
      <c r="A1" s="3" t="s">
        <v>246</v>
      </c>
    </row>
    <row r="2" ht="24.75" customHeight="1" x14ac:dyDescent="0.15" spans="1:7">
      <c r="A2" s="810" t="s">
        <v>247</v>
      </c>
      <c r="B2" s="810"/>
      <c r="C2" s="810"/>
      <c r="D2" s="810"/>
      <c r="E2" s="810"/>
      <c r="F2" s="810"/>
      <c r="G2" s="810"/>
    </row>
    <row r="3" ht="15.95" customHeight="1" x14ac:dyDescent="0.15" spans="1:7">
      <c r="G3" t="s">
        <v>203</v>
      </c>
    </row>
    <row r="4" ht="16.5" customHeight="1" x14ac:dyDescent="0.15" spans="1:7">
      <c r="A4" s="839" t="s">
        <v>212</v>
      </c>
      <c r="B4" s="837" t="s">
        <v>5</v>
      </c>
      <c r="C4" s="837" t="s">
        <v>226</v>
      </c>
      <c r="D4" s="813" t="s">
        <v>227</v>
      </c>
      <c r="E4" s="837" t="s">
        <v>248</v>
      </c>
      <c r="F4" s="837" t="s">
        <v>229</v>
      </c>
      <c r="G4" s="837" t="s">
        <v>7</v>
      </c>
    </row>
    <row r="5" ht="24.75" customHeight="1" x14ac:dyDescent="0.15" spans="1:7">
      <c r="A5" s="838"/>
      <c r="B5" s="835"/>
      <c r="C5" s="835"/>
      <c r="D5" s="873"/>
      <c r="E5" s="835"/>
      <c r="F5" s="835"/>
      <c r="G5" s="835"/>
    </row>
    <row r="6" ht="22.2" customHeight="1" x14ac:dyDescent="0.15" spans="1:7">
      <c r="A6" s="876" t="s">
        <v>217</v>
      </c>
      <c r="B6" s="94" t="s">
        <v>49</v>
      </c>
      <c r="C6" s="94">
        <v>250</v>
      </c>
      <c r="D6" s="88" t="s">
        <v>249</v>
      </c>
      <c r="E6" s="88">
        <v>250</v>
      </c>
      <c r="F6" s="88" t="s">
        <v>15</v>
      </c>
      <c r="G6" s="88"/>
    </row>
    <row r="7" ht="22.2" customHeight="1" x14ac:dyDescent="0.15" spans="1:7">
      <c r="A7" s="875"/>
      <c r="B7" s="848" t="s">
        <v>54</v>
      </c>
      <c r="C7" s="848">
        <v>300</v>
      </c>
      <c r="D7" s="88" t="s">
        <v>183</v>
      </c>
      <c r="E7" s="88">
        <v>100</v>
      </c>
      <c r="F7" s="88" t="s">
        <v>15</v>
      </c>
      <c r="G7" s="88"/>
    </row>
    <row r="8" ht="22.2" customHeight="1" x14ac:dyDescent="0.15" spans="1:7">
      <c r="A8" s="875"/>
      <c r="B8" s="847"/>
      <c r="C8" s="847"/>
      <c r="D8" s="88" t="s">
        <v>249</v>
      </c>
      <c r="E8" s="88">
        <v>200</v>
      </c>
      <c r="F8" s="88" t="s">
        <v>15</v>
      </c>
      <c r="G8" s="88"/>
    </row>
    <row r="9" ht="22.2" customHeight="1" x14ac:dyDescent="0.15" spans="1:7">
      <c r="A9" s="875"/>
      <c r="B9" s="94" t="s">
        <v>55</v>
      </c>
      <c r="C9" s="94">
        <v>300</v>
      </c>
      <c r="D9" s="88" t="s">
        <v>249</v>
      </c>
      <c r="E9" s="88">
        <v>300</v>
      </c>
      <c r="F9" s="88" t="s">
        <v>15</v>
      </c>
      <c r="G9" s="88"/>
    </row>
    <row r="10" ht="22.2" customHeight="1" x14ac:dyDescent="0.15" spans="1:7">
      <c r="A10" s="875"/>
      <c r="B10" s="94" t="s">
        <v>56</v>
      </c>
      <c r="C10" s="94">
        <v>350</v>
      </c>
      <c r="D10" s="88" t="s">
        <v>249</v>
      </c>
      <c r="E10" s="88">
        <v>350</v>
      </c>
      <c r="F10" s="88" t="s">
        <v>15</v>
      </c>
      <c r="G10" s="88"/>
    </row>
    <row r="11" ht="22.2" customHeight="1" x14ac:dyDescent="0.15" spans="1:7">
      <c r="A11" s="875"/>
      <c r="B11" s="848" t="s">
        <v>57</v>
      </c>
      <c r="C11" s="848">
        <v>200</v>
      </c>
      <c r="D11" s="88" t="s">
        <v>183</v>
      </c>
      <c r="E11" s="88">
        <v>50</v>
      </c>
      <c r="F11" s="88" t="s">
        <v>15</v>
      </c>
      <c r="G11" s="88"/>
    </row>
    <row r="12" ht="22.2" customHeight="1" x14ac:dyDescent="0.15" spans="1:7">
      <c r="A12" s="875"/>
      <c r="B12" s="847"/>
      <c r="C12" s="847"/>
      <c r="D12" s="88" t="s">
        <v>249</v>
      </c>
      <c r="E12" s="88">
        <v>150</v>
      </c>
      <c r="F12" s="88" t="s">
        <v>15</v>
      </c>
      <c r="G12" s="88"/>
    </row>
    <row r="13" ht="28.8" customHeight="1" x14ac:dyDescent="0.15" spans="1:7">
      <c r="A13" s="875"/>
      <c r="B13" s="848" t="s">
        <v>65</v>
      </c>
      <c r="C13" s="848">
        <v>240</v>
      </c>
      <c r="D13" s="88" t="s">
        <v>235</v>
      </c>
      <c r="E13" s="88">
        <v>40</v>
      </c>
      <c r="F13" s="88" t="s">
        <v>15</v>
      </c>
      <c r="G13" s="103" t="s">
        <v>243</v>
      </c>
    </row>
    <row r="14" ht="22.2" customHeight="1" x14ac:dyDescent="0.15" spans="1:7">
      <c r="A14" s="875"/>
      <c r="B14" s="866"/>
      <c r="C14" s="866"/>
      <c r="D14" s="88" t="s">
        <v>167</v>
      </c>
      <c r="E14" s="88">
        <v>160</v>
      </c>
      <c r="F14" s="88" t="s">
        <v>15</v>
      </c>
      <c r="G14" s="88"/>
    </row>
    <row r="15" ht="22.2" customHeight="1" x14ac:dyDescent="0.15" spans="1:7">
      <c r="A15" s="875"/>
      <c r="B15" s="847"/>
      <c r="C15" s="847"/>
      <c r="D15" s="88" t="s">
        <v>183</v>
      </c>
      <c r="E15" s="88">
        <v>40</v>
      </c>
      <c r="F15" s="88" t="s">
        <v>15</v>
      </c>
      <c r="G15" s="88"/>
    </row>
    <row r="16" ht="25.8" customHeight="1" x14ac:dyDescent="0.15" spans="1:7">
      <c r="A16" s="875"/>
      <c r="B16" s="848" t="s">
        <v>250</v>
      </c>
      <c r="C16" s="848">
        <v>600</v>
      </c>
      <c r="D16" s="88" t="s">
        <v>235</v>
      </c>
      <c r="E16" s="88">
        <v>120</v>
      </c>
      <c r="F16" s="88" t="s">
        <v>15</v>
      </c>
      <c r="G16" s="103" t="s">
        <v>243</v>
      </c>
    </row>
    <row r="17" ht="24.75" customHeight="1" x14ac:dyDescent="0.15" spans="1:7">
      <c r="A17" s="875"/>
      <c r="B17" s="866"/>
      <c r="C17" s="866"/>
      <c r="D17" s="88" t="s">
        <v>167</v>
      </c>
      <c r="E17" s="88">
        <v>200</v>
      </c>
      <c r="F17" s="88" t="s">
        <v>15</v>
      </c>
      <c r="G17" s="498"/>
    </row>
    <row r="18" ht="24.75" customHeight="1" x14ac:dyDescent="0.15" spans="1:7">
      <c r="A18" s="875"/>
      <c r="B18" s="847"/>
      <c r="C18" s="847"/>
      <c r="D18" s="88" t="s">
        <v>183</v>
      </c>
      <c r="E18" s="88">
        <v>280</v>
      </c>
      <c r="F18" s="88" t="s">
        <v>15</v>
      </c>
      <c r="G18" s="498"/>
    </row>
    <row r="19" ht="22.2" customHeight="1" x14ac:dyDescent="0.15" spans="1:7">
      <c r="A19" s="875"/>
      <c r="B19" s="88" t="s">
        <v>67</v>
      </c>
      <c r="C19" s="88">
        <v>250</v>
      </c>
      <c r="D19" s="88" t="s">
        <v>249</v>
      </c>
      <c r="E19" s="88">
        <v>250</v>
      </c>
      <c r="F19" s="88" t="s">
        <v>15</v>
      </c>
      <c r="G19" s="498"/>
    </row>
    <row r="20" ht="22.2" customHeight="1" x14ac:dyDescent="0.15" spans="1:7">
      <c r="A20" s="875"/>
      <c r="B20" s="88" t="s">
        <v>68</v>
      </c>
      <c r="C20" s="88">
        <v>130</v>
      </c>
      <c r="D20" s="88" t="s">
        <v>249</v>
      </c>
      <c r="E20" s="88">
        <v>130</v>
      </c>
      <c r="F20" s="88" t="s">
        <v>15</v>
      </c>
      <c r="G20" s="498"/>
    </row>
    <row r="21" ht="22.2" customHeight="1" x14ac:dyDescent="0.15" spans="1:7">
      <c r="A21" s="874"/>
      <c r="B21" s="88" t="s">
        <v>50</v>
      </c>
      <c r="C21" s="88">
        <v>100</v>
      </c>
      <c r="D21" s="88" t="s">
        <v>249</v>
      </c>
      <c r="E21" s="88">
        <v>100</v>
      </c>
      <c r="F21" s="88" t="s">
        <v>15</v>
      </c>
      <c r="G21" s="498"/>
    </row>
    <row r="22" ht="24.0" customHeight="1" x14ac:dyDescent="0.15" spans="1:7">
      <c r="A22" s="876" t="s">
        <v>69</v>
      </c>
      <c r="B22" s="94" t="s">
        <v>77</v>
      </c>
      <c r="C22" s="94">
        <v>180</v>
      </c>
      <c r="D22" s="88" t="s">
        <v>249</v>
      </c>
      <c r="E22" s="88">
        <v>180</v>
      </c>
      <c r="F22" s="88" t="s">
        <v>15</v>
      </c>
      <c r="G22" s="103" t="s">
        <v>251</v>
      </c>
    </row>
    <row r="23" ht="24.0" customHeight="1" x14ac:dyDescent="0.15" spans="1:7">
      <c r="A23" s="875"/>
      <c r="B23" s="94" t="s">
        <v>78</v>
      </c>
      <c r="C23" s="88">
        <v>100</v>
      </c>
      <c r="D23" s="88" t="s">
        <v>249</v>
      </c>
      <c r="E23" s="88">
        <v>100</v>
      </c>
      <c r="F23" s="88" t="s">
        <v>15</v>
      </c>
      <c r="G23" s="103" t="s">
        <v>251</v>
      </c>
    </row>
    <row r="24" ht="22.2" customHeight="1" x14ac:dyDescent="0.15" spans="1:7">
      <c r="A24" s="876" t="s">
        <v>95</v>
      </c>
      <c r="B24" s="848" t="s">
        <v>101</v>
      </c>
      <c r="C24" s="848">
        <v>500</v>
      </c>
      <c r="D24" s="88" t="s">
        <v>167</v>
      </c>
      <c r="E24" s="88">
        <v>200</v>
      </c>
      <c r="F24" s="88" t="s">
        <v>15</v>
      </c>
      <c r="G24" s="498"/>
    </row>
    <row r="25" ht="22.2" customHeight="1" x14ac:dyDescent="0.15" spans="1:7">
      <c r="A25" s="875"/>
      <c r="B25" s="847"/>
      <c r="C25" s="847"/>
      <c r="D25" s="88" t="s">
        <v>183</v>
      </c>
      <c r="E25" s="88">
        <v>300</v>
      </c>
      <c r="F25" s="88" t="s">
        <v>15</v>
      </c>
      <c r="G25" s="498"/>
    </row>
    <row r="26" ht="22.2" customHeight="1" x14ac:dyDescent="0.15" spans="1:7">
      <c r="A26" s="875"/>
      <c r="B26" s="848" t="s">
        <v>99</v>
      </c>
      <c r="C26" s="848">
        <v>540</v>
      </c>
      <c r="D26" s="88" t="s">
        <v>167</v>
      </c>
      <c r="E26" s="88">
        <v>200</v>
      </c>
      <c r="F26" s="88" t="s">
        <v>15</v>
      </c>
      <c r="G26" s="498"/>
    </row>
    <row r="27" ht="22.2" customHeight="1" x14ac:dyDescent="0.15" spans="1:7">
      <c r="A27" s="875"/>
      <c r="B27" s="866"/>
      <c r="C27" s="866"/>
      <c r="D27" s="88" t="s">
        <v>183</v>
      </c>
      <c r="E27" s="88">
        <v>300</v>
      </c>
      <c r="F27" s="88" t="s">
        <v>15</v>
      </c>
      <c r="G27" s="498"/>
    </row>
    <row r="28" ht="22.2" customHeight="1" x14ac:dyDescent="0.15" spans="1:7">
      <c r="A28" s="875"/>
      <c r="B28" s="847"/>
      <c r="C28" s="847"/>
      <c r="D28" s="88" t="s">
        <v>249</v>
      </c>
      <c r="E28" s="88">
        <v>40</v>
      </c>
      <c r="F28" s="88" t="s">
        <v>15</v>
      </c>
      <c r="G28" s="498" t="s">
        <v>252</v>
      </c>
    </row>
    <row r="29" ht="22.2" customHeight="1" x14ac:dyDescent="0.15" spans="1:7">
      <c r="A29" s="874"/>
      <c r="B29" s="88" t="s">
        <v>102</v>
      </c>
      <c r="C29" s="88">
        <v>200</v>
      </c>
      <c r="D29" s="88" t="s">
        <v>249</v>
      </c>
      <c r="E29" s="88">
        <v>200</v>
      </c>
      <c r="F29" s="88" t="s">
        <v>15</v>
      </c>
      <c r="G29" s="498"/>
    </row>
    <row r="30" ht="22.2" customHeight="1" x14ac:dyDescent="0.15" spans="1:7">
      <c r="A30" s="878" t="s">
        <v>83</v>
      </c>
      <c r="B30" s="848" t="s">
        <v>89</v>
      </c>
      <c r="C30" s="848">
        <v>1100</v>
      </c>
      <c r="D30" s="88" t="s">
        <v>167</v>
      </c>
      <c r="E30" s="88">
        <v>50</v>
      </c>
      <c r="F30" s="88" t="s">
        <v>15</v>
      </c>
      <c r="G30" s="498"/>
    </row>
    <row r="31" ht="22.2" customHeight="1" x14ac:dyDescent="0.15" spans="1:7">
      <c r="A31" s="878"/>
      <c r="B31" s="866"/>
      <c r="C31" s="866"/>
      <c r="D31" s="88" t="s">
        <v>183</v>
      </c>
      <c r="E31" s="88">
        <v>350</v>
      </c>
      <c r="F31" s="88" t="s">
        <v>15</v>
      </c>
      <c r="G31" s="498"/>
    </row>
    <row r="32" ht="22.2" customHeight="1" x14ac:dyDescent="0.15" spans="1:7">
      <c r="A32" s="878"/>
      <c r="B32" s="866"/>
      <c r="C32" s="866"/>
      <c r="D32" s="88" t="s">
        <v>249</v>
      </c>
      <c r="E32" s="88">
        <v>400</v>
      </c>
      <c r="F32" s="88" t="s">
        <v>15</v>
      </c>
      <c r="G32" s="498"/>
    </row>
    <row r="33" ht="22.2" customHeight="1" x14ac:dyDescent="0.15" spans="1:7">
      <c r="A33" s="878"/>
      <c r="B33" s="847"/>
      <c r="C33" s="847"/>
      <c r="D33" s="88" t="s">
        <v>148</v>
      </c>
      <c r="E33" s="88">
        <v>300</v>
      </c>
      <c r="F33" s="88" t="s">
        <v>232</v>
      </c>
      <c r="G33" s="103" t="s">
        <v>233</v>
      </c>
    </row>
    <row r="34" ht="22.2" customHeight="1" x14ac:dyDescent="0.15" spans="1:7">
      <c r="A34" s="878"/>
      <c r="B34" s="848" t="s">
        <v>91</v>
      </c>
      <c r="C34" s="848">
        <v>150</v>
      </c>
      <c r="D34" s="88" t="s">
        <v>183</v>
      </c>
      <c r="E34" s="88">
        <v>100</v>
      </c>
      <c r="F34" s="88" t="s">
        <v>15</v>
      </c>
      <c r="G34" s="800"/>
    </row>
    <row r="35" ht="22.2" customHeight="1" x14ac:dyDescent="0.15" spans="1:7">
      <c r="A35" s="878"/>
      <c r="B35" s="847"/>
      <c r="C35" s="847"/>
      <c r="D35" s="88" t="s">
        <v>249</v>
      </c>
      <c r="E35" s="88">
        <v>50</v>
      </c>
      <c r="F35" s="88" t="s">
        <v>15</v>
      </c>
      <c r="G35" s="800"/>
    </row>
    <row r="36" ht="22.2" customHeight="1" x14ac:dyDescent="0.15" spans="1:7">
      <c r="A36" s="878"/>
      <c r="B36" s="848" t="s">
        <v>92</v>
      </c>
      <c r="C36" s="848">
        <v>300</v>
      </c>
      <c r="D36" s="88" t="s">
        <v>167</v>
      </c>
      <c r="E36" s="88">
        <v>100</v>
      </c>
      <c r="F36" s="88" t="s">
        <v>15</v>
      </c>
      <c r="G36" s="800"/>
    </row>
    <row r="37" ht="22.2" customHeight="1" x14ac:dyDescent="0.15" spans="1:7">
      <c r="A37" s="878"/>
      <c r="B37" s="866"/>
      <c r="C37" s="866"/>
      <c r="D37" s="88" t="s">
        <v>183</v>
      </c>
      <c r="E37" s="88">
        <v>180</v>
      </c>
      <c r="F37" s="88" t="s">
        <v>15</v>
      </c>
      <c r="G37" s="800"/>
    </row>
    <row r="38" ht="22.2" customHeight="1" x14ac:dyDescent="0.15" spans="1:7">
      <c r="A38" s="878"/>
      <c r="B38" s="847"/>
      <c r="C38" s="847"/>
      <c r="D38" s="88" t="s">
        <v>249</v>
      </c>
      <c r="E38" s="88">
        <v>20</v>
      </c>
      <c r="F38" s="88" t="s">
        <v>15</v>
      </c>
      <c r="G38" s="762"/>
    </row>
    <row r="39" ht="30.0" customHeight="1" x14ac:dyDescent="0.15" spans="1:7">
      <c r="A39" s="878"/>
      <c r="B39" s="848" t="s">
        <v>253</v>
      </c>
      <c r="C39" s="848">
        <v>500</v>
      </c>
      <c r="D39" s="88" t="s">
        <v>235</v>
      </c>
      <c r="E39" s="88">
        <v>25</v>
      </c>
      <c r="F39" s="88" t="s">
        <v>15</v>
      </c>
      <c r="G39" s="103" t="s">
        <v>243</v>
      </c>
    </row>
    <row r="40" ht="22.2" customHeight="1" x14ac:dyDescent="0.15" spans="1:7">
      <c r="A40" s="878"/>
      <c r="B40" s="866"/>
      <c r="C40" s="866"/>
      <c r="D40" s="88" t="s">
        <v>167</v>
      </c>
      <c r="E40" s="88">
        <v>365</v>
      </c>
      <c r="F40" s="88" t="s">
        <v>15</v>
      </c>
      <c r="G40" s="103"/>
    </row>
    <row r="41" ht="22.2" customHeight="1" x14ac:dyDescent="0.15" spans="1:7">
      <c r="A41" s="878"/>
      <c r="B41" s="866"/>
      <c r="C41" s="866"/>
      <c r="D41" s="88" t="s">
        <v>183</v>
      </c>
      <c r="E41" s="88">
        <v>90</v>
      </c>
      <c r="F41" s="88" t="s">
        <v>15</v>
      </c>
      <c r="G41" s="103"/>
    </row>
    <row r="42" ht="22.2" customHeight="1" x14ac:dyDescent="0.15" spans="1:7">
      <c r="A42" s="878"/>
      <c r="B42" s="847"/>
      <c r="C42" s="847"/>
      <c r="D42" s="88" t="s">
        <v>148</v>
      </c>
      <c r="E42" s="88">
        <v>20</v>
      </c>
      <c r="F42" s="88" t="s">
        <v>232</v>
      </c>
      <c r="G42" s="103" t="s">
        <v>233</v>
      </c>
    </row>
    <row r="43" ht="22.2" customHeight="1" x14ac:dyDescent="0.15" spans="1:7">
      <c r="A43" s="878"/>
      <c r="B43" s="88" t="s">
        <v>93</v>
      </c>
      <c r="C43" s="88">
        <v>100</v>
      </c>
      <c r="D43" s="88" t="s">
        <v>183</v>
      </c>
      <c r="E43" s="88">
        <v>100</v>
      </c>
      <c r="F43" s="88" t="s">
        <v>15</v>
      </c>
      <c r="G43" s="498"/>
    </row>
    <row r="44" ht="22.2" customHeight="1" x14ac:dyDescent="0.15" spans="1:7">
      <c r="A44" s="877" t="s">
        <v>112</v>
      </c>
      <c r="B44" s="848" t="s">
        <v>254</v>
      </c>
      <c r="C44" s="848">
        <v>270</v>
      </c>
      <c r="D44" s="88" t="s">
        <v>167</v>
      </c>
      <c r="E44" s="88">
        <v>100</v>
      </c>
      <c r="F44" s="88" t="s">
        <v>15</v>
      </c>
      <c r="G44" s="498"/>
    </row>
    <row r="45" ht="22.2" customHeight="1" x14ac:dyDescent="0.15" spans="1:7">
      <c r="A45" s="877"/>
      <c r="B45" s="847"/>
      <c r="C45" s="847"/>
      <c r="D45" s="88" t="s">
        <v>183</v>
      </c>
      <c r="E45" s="88">
        <v>170</v>
      </c>
      <c r="F45" s="88" t="s">
        <v>15</v>
      </c>
      <c r="G45" s="498"/>
    </row>
    <row r="46" ht="22.2" customHeight="1" x14ac:dyDescent="0.15" spans="1:7">
      <c r="A46" s="877"/>
      <c r="B46" s="848" t="s">
        <v>118</v>
      </c>
      <c r="C46" s="848">
        <v>500</v>
      </c>
      <c r="D46" s="88" t="s">
        <v>183</v>
      </c>
      <c r="E46" s="88">
        <v>125</v>
      </c>
      <c r="F46" s="88" t="s">
        <v>15</v>
      </c>
      <c r="G46" s="498"/>
    </row>
    <row r="47" ht="22.2" customHeight="1" x14ac:dyDescent="0.15" spans="1:7">
      <c r="A47" s="877"/>
      <c r="B47" s="847"/>
      <c r="C47" s="847"/>
      <c r="D47" s="88" t="s">
        <v>249</v>
      </c>
      <c r="E47" s="88">
        <v>375</v>
      </c>
      <c r="F47" s="88" t="s">
        <v>15</v>
      </c>
      <c r="G47" s="498"/>
    </row>
    <row r="48" ht="22.2" customHeight="1" x14ac:dyDescent="0.15" spans="1:7">
      <c r="A48" s="877"/>
      <c r="B48" s="848" t="s">
        <v>255</v>
      </c>
      <c r="C48" s="848">
        <v>240</v>
      </c>
      <c r="D48" s="88" t="s">
        <v>183</v>
      </c>
      <c r="E48" s="88">
        <v>70</v>
      </c>
      <c r="F48" s="88" t="s">
        <v>15</v>
      </c>
      <c r="G48" s="498"/>
    </row>
    <row r="49" ht="22.2" customHeight="1" x14ac:dyDescent="0.15" spans="1:7">
      <c r="A49" s="877"/>
      <c r="B49" s="847"/>
      <c r="C49" s="847"/>
      <c r="D49" s="88" t="s">
        <v>249</v>
      </c>
      <c r="E49" s="88">
        <v>170</v>
      </c>
      <c r="F49" s="88" t="s">
        <v>15</v>
      </c>
      <c r="G49" s="498"/>
    </row>
    <row r="50" ht="29.25" customHeight="1" x14ac:dyDescent="0.15" spans="1:7">
      <c r="A50" s="877"/>
      <c r="B50" s="848" t="s">
        <v>116</v>
      </c>
      <c r="C50" s="848">
        <v>300</v>
      </c>
      <c r="D50" s="88" t="s">
        <v>235</v>
      </c>
      <c r="E50" s="88">
        <v>14</v>
      </c>
      <c r="F50" s="88" t="s">
        <v>15</v>
      </c>
      <c r="G50" s="103" t="s">
        <v>243</v>
      </c>
    </row>
    <row r="51" ht="23.25" customHeight="1" x14ac:dyDescent="0.15" spans="1:7">
      <c r="A51" s="877"/>
      <c r="B51" s="866"/>
      <c r="C51" s="866"/>
      <c r="D51" s="88" t="s">
        <v>183</v>
      </c>
      <c r="E51" s="88">
        <v>186</v>
      </c>
      <c r="F51" s="88" t="s">
        <v>15</v>
      </c>
      <c r="G51" s="103"/>
    </row>
    <row r="52" ht="23.25" customHeight="1" x14ac:dyDescent="0.15" spans="1:7">
      <c r="A52" s="877"/>
      <c r="B52" s="847"/>
      <c r="C52" s="847"/>
      <c r="D52" s="88" t="s">
        <v>249</v>
      </c>
      <c r="E52" s="88">
        <v>100</v>
      </c>
      <c r="F52" s="88" t="s">
        <v>15</v>
      </c>
      <c r="G52" s="498"/>
    </row>
    <row r="53" ht="22.2" customHeight="1" x14ac:dyDescent="0.15" spans="1:7">
      <c r="A53" s="877"/>
      <c r="B53" s="848" t="s">
        <v>117</v>
      </c>
      <c r="C53" s="848">
        <v>500</v>
      </c>
      <c r="D53" s="88" t="s">
        <v>167</v>
      </c>
      <c r="E53" s="88">
        <v>170</v>
      </c>
      <c r="F53" s="88" t="s">
        <v>15</v>
      </c>
      <c r="G53" s="498"/>
    </row>
    <row r="54" ht="22.2" customHeight="1" x14ac:dyDescent="0.15" spans="1:7">
      <c r="A54" s="877"/>
      <c r="B54" s="847"/>
      <c r="C54" s="847"/>
      <c r="D54" s="88" t="s">
        <v>183</v>
      </c>
      <c r="E54" s="88">
        <v>330</v>
      </c>
      <c r="F54" s="88" t="s">
        <v>15</v>
      </c>
      <c r="G54" s="498"/>
    </row>
    <row r="55" ht="22.2" customHeight="1" x14ac:dyDescent="0.15" spans="1:7">
      <c r="A55" s="876" t="s">
        <v>103</v>
      </c>
      <c r="B55" s="94" t="s">
        <v>106</v>
      </c>
      <c r="C55" s="94">
        <v>150</v>
      </c>
      <c r="D55" s="88" t="s">
        <v>249</v>
      </c>
      <c r="E55" s="88">
        <v>150</v>
      </c>
      <c r="F55" s="88" t="s">
        <v>15</v>
      </c>
      <c r="G55" s="498"/>
    </row>
    <row r="56" ht="32.0" customHeight="1" x14ac:dyDescent="0.15" spans="1:7">
      <c r="A56" s="874"/>
      <c r="B56" s="88" t="s">
        <v>107</v>
      </c>
      <c r="C56" s="88">
        <v>200</v>
      </c>
      <c r="D56" s="88" t="s">
        <v>249</v>
      </c>
      <c r="E56" s="88">
        <v>200</v>
      </c>
      <c r="F56" s="88" t="s">
        <v>15</v>
      </c>
      <c r="G56" s="498"/>
    </row>
    <row r="57" ht="22.2" customHeight="1" x14ac:dyDescent="0.15" spans="1:7">
      <c r="A57" s="57" t="s">
        <v>121</v>
      </c>
      <c r="B57" s="57" t="s">
        <v>124</v>
      </c>
      <c r="C57" s="57">
        <v>150</v>
      </c>
      <c r="D57" s="57" t="s">
        <v>249</v>
      </c>
      <c r="E57" s="57">
        <v>150</v>
      </c>
      <c r="F57" s="88" t="s">
        <v>15</v>
      </c>
      <c r="G57" s="763"/>
    </row>
    <row r="58" ht="22.2" customHeight="1" x14ac:dyDescent="0.15" spans="1:7">
      <c r="A58" s="876" t="s">
        <v>108</v>
      </c>
      <c r="B58" s="848" t="s">
        <v>256</v>
      </c>
      <c r="C58" s="848">
        <v>200</v>
      </c>
      <c r="D58" s="88" t="s">
        <v>167</v>
      </c>
      <c r="E58" s="88">
        <v>100</v>
      </c>
      <c r="F58" s="88" t="s">
        <v>15</v>
      </c>
      <c r="G58" s="498"/>
    </row>
    <row r="59" ht="22.2" customHeight="1" x14ac:dyDescent="0.15" spans="1:7">
      <c r="A59" s="874"/>
      <c r="B59" s="847"/>
      <c r="C59" s="847"/>
      <c r="D59" s="88" t="s">
        <v>183</v>
      </c>
      <c r="E59" s="88">
        <v>100</v>
      </c>
      <c r="F59" s="88" t="s">
        <v>15</v>
      </c>
      <c r="G59" s="498"/>
    </row>
    <row r="60" ht="22.2" customHeight="1" x14ac:dyDescent="0.15" spans="1:7">
      <c r="A60" s="863" t="s">
        <v>142</v>
      </c>
      <c r="B60" s="863"/>
      <c r="C60" s="21">
        <f>SUM(C6:C59)</f>
        <v>8900</v>
      </c>
      <c r="D60" s="21"/>
      <c r="E60" s="21">
        <f>SUM(E6:E59)</f>
        <v>8900</v>
      </c>
      <c r="F60" s="54"/>
      <c r="G60" s="762"/>
    </row>
    <row r="61" ht="28.0" customHeight="1" x14ac:dyDescent="0.15" spans="1:1"/>
  </sheetData>
  <mergeCells count="48">
    <mergeCell ref="C4:C5"/>
    <mergeCell ref="D4:D5"/>
    <mergeCell ref="E4:E5"/>
    <mergeCell ref="F4:F5"/>
    <mergeCell ref="G4:G5"/>
    <mergeCell ref="B4:B5"/>
    <mergeCell ref="A4:A5"/>
    <mergeCell ref="A6:A21"/>
    <mergeCell ref="A24:A29"/>
    <mergeCell ref="A55:A56"/>
    <mergeCell ref="A2:G2"/>
    <mergeCell ref="A60:B60"/>
    <mergeCell ref="C7:C8"/>
    <mergeCell ref="B7:B8"/>
    <mergeCell ref="B11:B12"/>
    <mergeCell ref="C11:C12"/>
    <mergeCell ref="B13:B15"/>
    <mergeCell ref="C13:C15"/>
    <mergeCell ref="B16:B18"/>
    <mergeCell ref="C16:C18"/>
    <mergeCell ref="A22:A23"/>
    <mergeCell ref="B24:B25"/>
    <mergeCell ref="C24:C25"/>
    <mergeCell ref="B30:B33"/>
    <mergeCell ref="C30:C33"/>
    <mergeCell ref="B34:B35"/>
    <mergeCell ref="C34:C35"/>
    <mergeCell ref="B36:B38"/>
    <mergeCell ref="C36:C38"/>
    <mergeCell ref="B39:B42"/>
    <mergeCell ref="C39:C42"/>
    <mergeCell ref="B44:B45"/>
    <mergeCell ref="C44:C45"/>
    <mergeCell ref="B46:B47"/>
    <mergeCell ref="C46:C47"/>
    <mergeCell ref="B48:B49"/>
    <mergeCell ref="C48:C49"/>
    <mergeCell ref="B50:B52"/>
    <mergeCell ref="C50:C52"/>
    <mergeCell ref="B53:B54"/>
    <mergeCell ref="C53:C54"/>
    <mergeCell ref="A44:A54"/>
    <mergeCell ref="A58:A59"/>
    <mergeCell ref="B58:B59"/>
    <mergeCell ref="C58:C59"/>
    <mergeCell ref="B26:B28"/>
    <mergeCell ref="C26:C28"/>
    <mergeCell ref="A30:A43"/>
  </mergeCells>
  <phoneticPr fontId="0" type="noConversion"/>
  <dataValidations count="65">
    <dataValidation showInputMessage="1" errorTitle="输入信息不符合" prompt="公办或民办" allowBlank="1" errorStyle="warning" error="请填入公办或民办" type="any" sqref="L5:O5" showErrorMessage="1"/>
    <dataValidation showInputMessage="1" errorTitle="输入信息不符合" prompt="公办或民办" allowBlank="1" errorStyle="warning" error="请填入公办或民办" type="any" sqref="I9" showErrorMessage="1"/>
    <dataValidation showInputMessage="1" errorTitle="输入信息不符合" prompt="公办或民办" allowBlank="1" errorStyle="warning" error="请填入公办或民办" type="any" sqref="J9:K9" showErrorMessage="1"/>
    <dataValidation showInputMessage="1" errorTitle="输入信息不符合" prompt="公办或民办" allowBlank="1" errorStyle="warning" error="请填入公办或民办" type="any" sqref="I16:I18" showErrorMessage="1"/>
    <dataValidation showInputMessage="1" errorTitle="输入信息不符合" prompt="公办或民办" allowBlank="1" errorStyle="warning" error="请填入公办或民办" type="any" sqref="J16:K18" showErrorMessage="1"/>
    <dataValidation showInputMessage="1" errorTitle="输入信息不符合" prompt="公办或民办" allowBlank="1" errorStyle="warning" error="请填入公办或民办" type="any" sqref="K19:K20" showErrorMessage="1"/>
    <dataValidation showInputMessage="1" errorTitle="输入信息不符合" prompt="公办或民办" allowBlank="1" errorStyle="warning" error="请填入公办或民办" type="any" sqref="L39:O42" showErrorMessage="1"/>
    <dataValidation showInputMessage="1" errorTitle="输入信息不符合" prompt="公办或民办" allowBlank="1" errorStyle="warning" error="请填入公办或民办" type="any" sqref="I27:I28" showErrorMessage="1"/>
    <dataValidation showInputMessage="1" errorTitle="输入信息不符合" prompt="公办或民办" allowBlank="1" errorStyle="warning" error="请填入公办或民办" type="any" sqref="J27:K28" showErrorMessage="1"/>
    <dataValidation showInputMessage="1" errorTitle="输入信息不符合" prompt="公办或民办" allowBlank="1" errorStyle="warning" error="请填入公办或民办" type="any" sqref="L27:O28" showErrorMessage="1"/>
    <dataValidation showInputMessage="1" errorTitle="输入信息不符合" prompt="公办或民办" allowBlank="1" errorStyle="warning" error="请填入公办或民办" type="any" sqref="I57" showErrorMessage="1"/>
    <dataValidation showInputMessage="1" errorTitle="输入信息不符合" prompt="公办或民办" allowBlank="1" errorStyle="warning" error="请填入公办或民办" type="any" sqref="J57:K57" showErrorMessage="1"/>
    <dataValidation showInputMessage="1" errorTitle="输入信息不符合" prompt="公办或民办" allowBlank="1" errorStyle="warning" error="请填入公办或民办" type="any" sqref="L57:O57" showErrorMessage="1"/>
    <dataValidation showInputMessage="1" errorTitle="输入信息不符合" prompt="公办或民办" allowBlank="1" errorStyle="warning" error="请填入公办或民办" type="any" sqref="I60:I67" showErrorMessage="1"/>
    <dataValidation showInputMessage="1" errorTitle="输入信息不符合" prompt="公办或民办" allowBlank="1" errorStyle="warning" error="请填入公办或民办" type="any" sqref="J60:K67" showErrorMessage="1"/>
    <dataValidation showInputMessage="1" errorTitle="输入信息不符合" prompt="公办或民办" allowBlank="1" errorStyle="warning" error="请填入公办或民办" type="any" sqref="L34:O38" showErrorMessage="1"/>
    <dataValidation showInputMessage="1" errorTitle="输入信息不符合" prompt="公办或民办" allowBlank="1" errorStyle="warning" error="请填入公办或民办" type="any" sqref="L60:O67" showErrorMessage="1"/>
    <dataValidation showInputMessage="1" errorTitle="输入信息不符合" prompt="公办或民办" allowBlank="1" errorStyle="warning" error="请填入公办或民办" type="any" sqref="C4" showErrorMessage="1"/>
    <dataValidation showInputMessage="1" errorTitle="输入信息不符合" prompt="公办或民办" allowBlank="1" errorStyle="warning" error="请填入公办或民办" type="any" sqref="E4:G4" showErrorMessage="1"/>
    <dataValidation showInputMessage="1" errorTitle="输入信息不符合" prompt="公办或民办" allowBlank="1" errorStyle="warning" error="请填入公办或民办" type="any" sqref="D4" showErrorMessage="1"/>
    <dataValidation showInputMessage="1" errorTitle="输入信息不符合" prompt="公办或民办" allowBlank="1" errorStyle="warning" error="请填入公办或民办" type="any" sqref="L21:M21" showErrorMessage="1"/>
    <dataValidation showInputMessage="1" errorTitle="输入信息不符合" prompt="公办或民办" allowBlank="1" errorStyle="warning" error="请填入公办或民办" type="any" sqref="O21" showErrorMessage="1"/>
    <dataValidation showInputMessage="1" errorTitle="输入信息不符合" prompt="公办或民办" allowBlank="1" errorStyle="warning" error="请填入公办或民办" type="any" sqref="L19:M20" showErrorMessage="1"/>
    <dataValidation showInputMessage="1" errorTitle="输入信息不符合" prompt="公办或民办" allowBlank="1" errorStyle="warning" error="请填入公办或民办" type="any" sqref="O19:O20" showErrorMessage="1"/>
    <dataValidation showInputMessage="1" errorTitle="输入信息不符合" prompt="公办或民办" allowBlank="1" errorStyle="warning" error="请填入公办或民办" type="any" sqref="L16:M18" showErrorMessage="1"/>
    <dataValidation showInputMessage="1" errorTitle="输入信息不符合" prompt="公办或民办" allowBlank="1" errorStyle="warning" error="请填入公办或民办" type="any" sqref="O16:O18" showErrorMessage="1"/>
    <dataValidation showInputMessage="1" errorTitle="输入信息不符合" prompt="公办或民办" allowBlank="1" errorStyle="warning" error="请填入公办或民办" type="any" sqref="L9:M9" showErrorMessage="1"/>
    <dataValidation showInputMessage="1" errorTitle="输入信息不符合" prompt="公办或民办" allowBlank="1" errorStyle="warning" error="请填入公办或民办" type="any" sqref="O9" showErrorMessage="1"/>
    <dataValidation showInputMessage="1" errorTitle="输入信息不符合" prompt="公办或民办" allowBlank="1" errorStyle="warning" error="请填入公办或民办" type="any" sqref="L23:O23" showErrorMessage="1"/>
    <dataValidation showInputMessage="1" errorTitle="输入信息不符合" prompt="公办或民办" allowBlank="1" errorStyle="warning" error="请填入公办或民办" type="any" sqref="J23:K23" showErrorMessage="1"/>
    <dataValidation showInputMessage="1" errorTitle="输入信息不符合" prompt="公办或民办" allowBlank="1" errorStyle="warning" error="请填入公办或民办" type="any" sqref="I23" showErrorMessage="1"/>
    <dataValidation showInputMessage="1" errorTitle="输入信息不符合" prompt="公办或民办" allowBlank="1" errorStyle="warning" error="请填入公办或民办" type="any" sqref="L56:O56" showErrorMessage="1"/>
    <dataValidation showInputMessage="1" errorTitle="输入信息不符合" prompt="公办或民办" allowBlank="1" errorStyle="warning" error="请填入公办或民办" type="any" sqref="J56:K56" showErrorMessage="1"/>
    <dataValidation showInputMessage="1" errorTitle="输入信息不符合" prompt="公办或民办" allowBlank="1" errorStyle="warning" error="请填入公办或民办" type="any" sqref="I56" showErrorMessage="1"/>
    <dataValidation showInputMessage="1" errorTitle="输入信息不符合" prompt="公办或民办" allowBlank="1" errorStyle="warning" error="请填入公办或民办" type="any" sqref="D11:D12" showErrorMessage="1"/>
    <dataValidation showInputMessage="1" errorTitle="输入信息不符合" prompt="公办或民办" allowBlank="1" errorStyle="warning" error="请填入公办或民办" type="any" sqref="C16:C18" showErrorMessage="1"/>
    <dataValidation showInputMessage="1" errorTitle="输入信息不符合" prompt="公办或民办" allowBlank="1" errorStyle="warning" error="请填入公办或民办" type="any" sqref="G17:G18" showErrorMessage="1"/>
    <dataValidation showInputMessage="1" errorTitle="输入信息不符合" prompt="公办或民办" allowBlank="1" errorStyle="warning" error="请填入公办或民办" type="any" sqref="H16:H18" showErrorMessage="1"/>
    <dataValidation showInputMessage="1" errorTitle="输入信息不符合" prompt="公办或民办" allowBlank="1" errorStyle="warning" error="请填入公办或民办" type="any" sqref="E16:E18" showErrorMessage="1"/>
    <dataValidation showInputMessage="1" errorTitle="输入信息不符合" prompt="公办或民办" allowBlank="1" errorStyle="warning" error="请填入公办或民办" type="any" sqref="G9:H9" showErrorMessage="1"/>
    <dataValidation showInputMessage="1" errorTitle="输入信息不符合" prompt="公办或民办" allowBlank="1" errorStyle="warning" error="请填入公办或民办" type="any" sqref="C23:E23" showErrorMessage="1"/>
    <dataValidation showInputMessage="1" errorTitle="输入信息不符合" prompt="公办或民办" allowBlank="1" errorStyle="warning" error="请填入公办或民办" type="any" sqref="G27:H28" showErrorMessage="1"/>
    <dataValidation showInputMessage="1" errorTitle="输入信息不符合" prompt="公办或民办" allowBlank="1" errorStyle="warning" error="请填入公办或民办" type="any" sqref="D26:D28" showErrorMessage="1"/>
    <dataValidation showInputMessage="1" errorTitle="输入信息不符合" prompt="公办或民办" allowBlank="1" errorStyle="warning" error="请填入公办或民办" type="any" sqref="C24:E25" showErrorMessage="1"/>
    <dataValidation showInputMessage="1" errorTitle="输入信息不符合" prompt="公办或民办" allowBlank="1" errorStyle="warning" error="请填入公办或民办" type="any" sqref="L50:O52" showErrorMessage="1"/>
    <dataValidation showInputMessage="1" errorTitle="输入信息不符合" prompt="公办或民办" allowBlank="1" errorStyle="warning" error="请填入公办或民办" type="any" sqref="J50:K52" showErrorMessage="1"/>
    <dataValidation showInputMessage="1" errorTitle="输入信息不符合" prompt="公办或民办" allowBlank="1" errorStyle="warning" error="请填入公办或民办" type="any" sqref="I50:I52" showErrorMessage="1"/>
    <dataValidation showInputMessage="1" errorTitle="输入信息不符合" prompt="公办或民办" allowBlank="1" errorStyle="warning" error="请填入公办或民办" type="any" sqref="C50:C52" showErrorMessage="1"/>
    <dataValidation showInputMessage="1" errorTitle="输入信息不符合" prompt="公办或民办" allowBlank="1" errorStyle="warning" error="请填入公办或民办" type="any" sqref="G50:H52" showErrorMessage="1"/>
    <dataValidation showInputMessage="1" errorTitle="输入信息不符合" prompt="公办或民办" allowBlank="1" errorStyle="warning" error="请填入公办或民办" type="any" sqref="C56:E56" showErrorMessage="1"/>
    <dataValidation showInputMessage="1" errorTitle="输入信息不符合" prompt="公办或民办" allowBlank="1" errorStyle="warning" error="请填入公办或民办" type="any" sqref="G56:H56" showErrorMessage="1"/>
    <dataValidation showInputMessage="1" errorTitle="输入信息不符合" prompt="公办或民办" allowBlank="1" errorStyle="warning" error="请填入公办或民办" type="any" sqref="C57:E57" showErrorMessage="1"/>
    <dataValidation showInputMessage="1" errorTitle="输入信息不符合" prompt="公办或民办" allowBlank="1" errorStyle="warning" error="请填入公办或民办" type="any" sqref="G57:H57" showErrorMessage="1"/>
    <dataValidation showInputMessage="1" errorTitle="输入信息不符合" prompt="公办或民办" allowBlank="1" errorStyle="warning" error="请填入公办或民办" type="any" sqref="C60:D67" showErrorMessage="1"/>
    <dataValidation showInputMessage="1" errorTitle="输入信息不符合" prompt="公办或民办" allowBlank="1" errorStyle="warning" error="请填入公办或民办" type="any" sqref="E61:E67" showErrorMessage="1"/>
    <dataValidation showInputMessage="1" errorTitle="输入信息不符合" prompt="公办或民办" allowBlank="1" errorStyle="warning" error="请填入公办或民办" type="any" sqref="F60:H67" showErrorMessage="1"/>
    <dataValidation showInputMessage="1" errorTitle="输入信息不符合" prompt="公办或民办" allowBlank="1" errorStyle="warning" error="请填入公办或民办" type="any" sqref="E60" showErrorMessage="1"/>
    <dataValidation showInputMessage="1" errorTitle="输入信息不符合" prompt="公办或民办" allowBlank="1" errorStyle="warning" error="请填入公办或民办" type="any" sqref="E50" showErrorMessage="1"/>
    <dataValidation showInputMessage="1" errorTitle="输入信息不符合" prompt="公办或民办" allowBlank="1" errorStyle="warning" error="请填入公办或民办" type="any" sqref="E52" showErrorMessage="1"/>
    <dataValidation showInputMessage="1" errorTitle="输入信息不符合" prompt="公办或民办" allowBlank="1" errorStyle="warning" error="请填入公办或民办" type="any" sqref="E51" showErrorMessage="1"/>
    <dataValidation showInputMessage="1" errorTitle="输入信息不符合" prompt="公办或民办" allowBlank="1" errorStyle="warning" error="请填入公办或民办" type="any" sqref="C9" showErrorMessage="1"/>
    <dataValidation showInputMessage="1" errorTitle="输入信息不符合" prompt="公办或民办" allowBlank="1" errorStyle="warning" error="请填入公办或民办" type="any" sqref="D9" showErrorMessage="1"/>
    <dataValidation showInputMessage="1" errorTitle="输入信息不符合" prompt="公办或民办" allowBlank="1" errorStyle="warning" error="请填入公办或民办" type="any" sqref="E9" showErrorMessage="1"/>
    <dataValidation showInputMessage="1" errorTitle="输入信息不符合" prompt="公办或民办" allowBlank="1" errorStyle="warning" error="请填入公办或民办" type="any" sqref="D10" showErrorMessage="1"/>
    <dataValidation showInputMessage="1" errorTitle="输入信息不符合" prompt="公办或民办" allowBlank="1" errorStyle="warning" error="请填入公办或民办" type="any" sqref="H23" showErrorMessage="1"/>
  </dataValidations>
  <pageMargins left="0.7006068867961253" right="0.7006068867961253" top="0.5908983429585856" bottom="0.5908983429585856" header="0.29926813962891347" footer="0.29926813962891347"/>
  <pageSetup paperSize="9" scale="92"/>
  <rowBreaks count="2" manualBreakCount="2">
    <brk id="21" max="16383" man="1"/>
    <brk id="43" max="16383" man="1"/>
  </rowBreaks>
  <extLst>
    <ext uri="{2D9387EB-5337-4D45-933B-B4D357D02E09}">
      <gutter val="0.0" pos="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30"/>
  <sheetViews>
    <sheetView view="pageBreakPreview" zoomScale="100" topLeftCell="A10" workbookViewId="0">
      <selection activeCell="G24" activeCellId="0" sqref="G24:G26"/>
    </sheetView>
  </sheetViews>
  <sheetFormatPr defaultRowHeight="14.25" defaultColWidth="9.000137329101562" x14ac:dyDescent="0.15"/>
  <cols>
    <col min="1" max="1" width="3.875" customWidth="1"/>
    <col min="2" max="2" width="6.625" customWidth="1"/>
    <col min="3" max="3" width="12.75" customWidth="1"/>
    <col min="4" max="4" width="13.125" customWidth="1"/>
    <col min="5" max="5" width="6.5" customWidth="1"/>
    <col min="6" max="6" width="13.125" customWidth="1"/>
    <col min="7" max="7" width="7.25" customWidth="1"/>
    <col min="8" max="8" width="12.375" customWidth="1"/>
    <col min="9" max="9" width="21.75" customWidth="1"/>
  </cols>
  <sheetData>
    <row r="1" ht="19.8" customHeight="1" x14ac:dyDescent="0.15" spans="1:2">
      <c r="A1" s="864" t="s">
        <v>223</v>
      </c>
      <c r="B1" s="864"/>
    </row>
    <row r="2" ht="22.2" customHeight="1" x14ac:dyDescent="0.15" spans="1:9">
      <c r="A2" s="810" t="s">
        <v>224</v>
      </c>
      <c r="B2" s="810"/>
      <c r="C2" s="810"/>
      <c r="D2" s="810"/>
      <c r="E2" s="810"/>
      <c r="F2" s="810"/>
      <c r="G2" s="810"/>
      <c r="H2" s="810"/>
      <c r="I2" s="810"/>
    </row>
    <row r="3" ht="18.75" customHeight="1" x14ac:dyDescent="0.15" spans="1:9">
      <c r="A3"/>
      <c r="I3" t="s">
        <v>203</v>
      </c>
    </row>
    <row r="4" ht="22.499657" customHeight="1" x14ac:dyDescent="0.15" spans="1:9">
      <c r="A4" s="840" t="s">
        <v>4</v>
      </c>
      <c r="B4" s="863" t="s">
        <v>225</v>
      </c>
      <c r="C4" s="840" t="s">
        <v>5</v>
      </c>
      <c r="D4" s="840"/>
      <c r="E4" s="840" t="s">
        <v>226</v>
      </c>
      <c r="F4" s="840" t="s">
        <v>227</v>
      </c>
      <c r="G4" s="840" t="s">
        <v>228</v>
      </c>
      <c r="H4" s="840" t="s">
        <v>229</v>
      </c>
      <c r="I4" s="840" t="s">
        <v>7</v>
      </c>
    </row>
    <row r="5" ht="32.0" customHeight="1" x14ac:dyDescent="0.15" spans="1:9">
      <c r="A5" s="840"/>
      <c r="B5" s="863"/>
      <c r="C5" s="840"/>
      <c r="D5" s="840"/>
      <c r="E5" s="840"/>
      <c r="F5" s="840"/>
      <c r="G5" s="840"/>
      <c r="H5" s="840"/>
      <c r="I5" s="840"/>
    </row>
    <row r="6" ht="28.8" customHeight="1" x14ac:dyDescent="0.15" spans="1:9">
      <c r="A6" s="88">
        <v>1</v>
      </c>
      <c r="B6" s="848" t="s">
        <v>217</v>
      </c>
      <c r="C6" s="848" t="s">
        <v>17</v>
      </c>
      <c r="D6" s="848" t="s">
        <v>230</v>
      </c>
      <c r="E6" s="848">
        <v>100</v>
      </c>
      <c r="F6" s="88" t="s">
        <v>167</v>
      </c>
      <c r="G6" s="88">
        <v>50</v>
      </c>
      <c r="H6" s="88" t="s">
        <v>15</v>
      </c>
      <c r="I6" s="498" t="s">
        <v>231</v>
      </c>
    </row>
    <row r="7" ht="20.25" customHeight="1" x14ac:dyDescent="0.15" spans="1:9">
      <c r="A7" s="88">
        <v>2</v>
      </c>
      <c r="B7" s="866"/>
      <c r="C7" s="847"/>
      <c r="D7" s="847"/>
      <c r="E7" s="847"/>
      <c r="F7" s="88" t="s">
        <v>148</v>
      </c>
      <c r="G7" s="88">
        <v>50</v>
      </c>
      <c r="H7" s="88" t="s">
        <v>232</v>
      </c>
      <c r="I7" s="498" t="s">
        <v>233</v>
      </c>
    </row>
    <row r="8" ht="25.8" customHeight="1" x14ac:dyDescent="0.15" spans="1:9">
      <c r="A8" s="88">
        <v>3</v>
      </c>
      <c r="B8" s="866"/>
      <c r="C8" s="848" t="s">
        <v>170</v>
      </c>
      <c r="D8" s="848" t="s">
        <v>234</v>
      </c>
      <c r="E8" s="848">
        <v>200</v>
      </c>
      <c r="F8" s="88" t="s">
        <v>235</v>
      </c>
      <c r="G8" s="88">
        <v>60</v>
      </c>
      <c r="H8" s="88" t="s">
        <v>15</v>
      </c>
      <c r="I8" s="498" t="s">
        <v>236</v>
      </c>
    </row>
    <row r="9" ht="25.8" customHeight="1" x14ac:dyDescent="0.15" spans="1:9">
      <c r="A9" s="88">
        <v>4</v>
      </c>
      <c r="B9" s="866"/>
      <c r="C9" s="847"/>
      <c r="D9" s="847"/>
      <c r="E9" s="847"/>
      <c r="F9" s="88" t="s">
        <v>167</v>
      </c>
      <c r="G9" s="88">
        <v>140</v>
      </c>
      <c r="H9" s="88" t="s">
        <v>15</v>
      </c>
      <c r="I9" s="88"/>
    </row>
    <row r="10" ht="25.8" customHeight="1" x14ac:dyDescent="0.15" spans="1:9">
      <c r="A10" s="88">
        <v>5</v>
      </c>
      <c r="B10" s="866"/>
      <c r="C10" s="848" t="s">
        <v>20</v>
      </c>
      <c r="D10" s="848" t="s">
        <v>230</v>
      </c>
      <c r="E10" s="848">
        <v>200</v>
      </c>
      <c r="F10" s="88" t="s">
        <v>167</v>
      </c>
      <c r="G10" s="88">
        <v>100</v>
      </c>
      <c r="H10" s="88" t="s">
        <v>15</v>
      </c>
      <c r="I10" s="294"/>
    </row>
    <row r="11" ht="25.8" customHeight="1" x14ac:dyDescent="0.15" spans="1:9">
      <c r="A11" s="88">
        <v>6</v>
      </c>
      <c r="B11" s="866"/>
      <c r="C11" s="847"/>
      <c r="D11" s="847"/>
      <c r="E11" s="847"/>
      <c r="F11" s="88" t="s">
        <v>183</v>
      </c>
      <c r="G11" s="88">
        <v>100</v>
      </c>
      <c r="H11" s="88" t="s">
        <v>15</v>
      </c>
      <c r="I11" s="294"/>
    </row>
    <row r="12" ht="48.749256" customHeight="1" x14ac:dyDescent="0.15" spans="1:9">
      <c r="A12" s="88">
        <v>7</v>
      </c>
      <c r="B12" s="866"/>
      <c r="C12" s="88" t="s">
        <v>237</v>
      </c>
      <c r="D12" s="88" t="s">
        <v>238</v>
      </c>
      <c r="E12" s="88">
        <v>120</v>
      </c>
      <c r="F12" s="88" t="s">
        <v>167</v>
      </c>
      <c r="G12" s="88">
        <v>120</v>
      </c>
      <c r="H12" s="88" t="s">
        <v>15</v>
      </c>
      <c r="I12" s="88"/>
    </row>
    <row r="13" ht="27.0" customHeight="1" x14ac:dyDescent="0.15" spans="1:9">
      <c r="A13" s="88">
        <v>8</v>
      </c>
      <c r="B13" s="866"/>
      <c r="C13" s="865" t="s">
        <v>40</v>
      </c>
      <c r="D13" s="848" t="s">
        <v>239</v>
      </c>
      <c r="E13" s="848">
        <v>300</v>
      </c>
      <c r="F13" s="88" t="s">
        <v>167</v>
      </c>
      <c r="G13" s="88">
        <v>200</v>
      </c>
      <c r="H13" s="88" t="s">
        <v>15</v>
      </c>
      <c r="I13" s="294"/>
    </row>
    <row r="14" ht="27.0" customHeight="1" x14ac:dyDescent="0.15" spans="1:9">
      <c r="A14" s="88">
        <v>9</v>
      </c>
      <c r="B14" s="866"/>
      <c r="C14" s="865"/>
      <c r="D14" s="866"/>
      <c r="E14" s="866"/>
      <c r="F14" s="88" t="s">
        <v>183</v>
      </c>
      <c r="G14" s="88">
        <v>50</v>
      </c>
      <c r="H14" s="88" t="s">
        <v>15</v>
      </c>
      <c r="I14" s="294"/>
    </row>
    <row r="15" ht="27.0" customHeight="1" x14ac:dyDescent="0.15" spans="1:9">
      <c r="A15" s="88">
        <v>10</v>
      </c>
      <c r="B15" s="866"/>
      <c r="C15" s="865"/>
      <c r="D15" s="847"/>
      <c r="E15" s="847"/>
      <c r="F15" s="88" t="s">
        <v>148</v>
      </c>
      <c r="G15" s="88">
        <v>50</v>
      </c>
      <c r="H15" s="88" t="s">
        <v>232</v>
      </c>
      <c r="I15" s="498" t="s">
        <v>233</v>
      </c>
    </row>
    <row r="16" ht="27.0" customHeight="1" x14ac:dyDescent="0.15" spans="1:9">
      <c r="A16" s="88">
        <v>11</v>
      </c>
      <c r="B16" s="866"/>
      <c r="C16" s="865"/>
      <c r="D16" s="88" t="s">
        <v>240</v>
      </c>
      <c r="E16" s="88">
        <v>50</v>
      </c>
      <c r="F16" s="88" t="s">
        <v>148</v>
      </c>
      <c r="G16" s="88">
        <v>50</v>
      </c>
      <c r="H16" s="88" t="s">
        <v>232</v>
      </c>
      <c r="I16" s="498" t="s">
        <v>233</v>
      </c>
    </row>
    <row r="17" ht="27.0" customHeight="1" x14ac:dyDescent="0.15" spans="1:9">
      <c r="A17" s="88">
        <v>12</v>
      </c>
      <c r="B17" s="866"/>
      <c r="C17" s="865"/>
      <c r="D17" s="88" t="s">
        <v>241</v>
      </c>
      <c r="E17" s="88">
        <v>50</v>
      </c>
      <c r="F17" s="88" t="s">
        <v>148</v>
      </c>
      <c r="G17" s="88">
        <v>50</v>
      </c>
      <c r="H17" s="88" t="s">
        <v>232</v>
      </c>
      <c r="I17" s="498" t="s">
        <v>233</v>
      </c>
    </row>
    <row r="18" ht="28.0" customHeight="1" x14ac:dyDescent="0.15" spans="1:9">
      <c r="A18" s="88">
        <v>13</v>
      </c>
      <c r="B18" s="866"/>
      <c r="C18" s="865" t="s">
        <v>42</v>
      </c>
      <c r="D18" s="865" t="s">
        <v>242</v>
      </c>
      <c r="E18" s="848">
        <v>250</v>
      </c>
      <c r="F18" s="88" t="s">
        <v>167</v>
      </c>
      <c r="G18" s="88">
        <v>100</v>
      </c>
      <c r="H18" s="88" t="s">
        <v>15</v>
      </c>
      <c r="I18" s="498"/>
    </row>
    <row r="19" ht="28.0" customHeight="1" x14ac:dyDescent="0.15" spans="1:9">
      <c r="A19" s="88">
        <v>14</v>
      </c>
      <c r="B19" s="866"/>
      <c r="C19" s="865"/>
      <c r="D19" s="865"/>
      <c r="E19" s="866"/>
      <c r="F19" s="88" t="s">
        <v>183</v>
      </c>
      <c r="G19" s="88">
        <v>100</v>
      </c>
      <c r="H19" s="88" t="s">
        <v>15</v>
      </c>
      <c r="I19" s="498"/>
    </row>
    <row r="20" ht="28.0" customHeight="1" x14ac:dyDescent="0.15" spans="1:9">
      <c r="A20" s="88">
        <v>15</v>
      </c>
      <c r="B20" s="866"/>
      <c r="C20" s="865"/>
      <c r="D20" s="865"/>
      <c r="E20" s="847"/>
      <c r="F20" s="88" t="s">
        <v>148</v>
      </c>
      <c r="G20" s="88">
        <v>50</v>
      </c>
      <c r="H20" s="88" t="s">
        <v>232</v>
      </c>
      <c r="I20" s="498" t="s">
        <v>233</v>
      </c>
    </row>
    <row r="21" ht="28.0" customHeight="1" x14ac:dyDescent="0.15" spans="1:9">
      <c r="A21" s="88">
        <v>16</v>
      </c>
      <c r="B21" s="866"/>
      <c r="C21" s="865" t="s">
        <v>18</v>
      </c>
      <c r="D21" s="865"/>
      <c r="E21" s="848">
        <v>400</v>
      </c>
      <c r="F21" s="88" t="s">
        <v>235</v>
      </c>
      <c r="G21" s="88">
        <v>15</v>
      </c>
      <c r="H21" s="88" t="s">
        <v>15</v>
      </c>
      <c r="I21" s="498" t="s">
        <v>243</v>
      </c>
    </row>
    <row r="22" ht="28.0" customHeight="1" x14ac:dyDescent="0.15" spans="1:9">
      <c r="A22" s="88">
        <v>17</v>
      </c>
      <c r="B22" s="866"/>
      <c r="C22" s="865"/>
      <c r="D22" s="865"/>
      <c r="E22" s="866"/>
      <c r="F22" s="88" t="s">
        <v>167</v>
      </c>
      <c r="G22" s="88">
        <v>185</v>
      </c>
      <c r="H22" s="88" t="s">
        <v>15</v>
      </c>
      <c r="I22" s="88"/>
    </row>
    <row r="23" ht="28.0" customHeight="1" x14ac:dyDescent="0.15" spans="1:9">
      <c r="A23" s="88">
        <v>18</v>
      </c>
      <c r="B23" s="866"/>
      <c r="C23" s="865"/>
      <c r="D23" s="865"/>
      <c r="E23" s="847"/>
      <c r="F23" s="88" t="s">
        <v>148</v>
      </c>
      <c r="G23" s="88">
        <v>200</v>
      </c>
      <c r="H23" s="88" t="s">
        <v>232</v>
      </c>
      <c r="I23" s="498" t="s">
        <v>233</v>
      </c>
    </row>
    <row r="24" ht="25.8" customHeight="1" x14ac:dyDescent="0.15" spans="1:9">
      <c r="A24" s="88">
        <v>19</v>
      </c>
      <c r="B24" s="866"/>
      <c r="C24" s="872" t="s">
        <v>244</v>
      </c>
      <c r="D24" s="871"/>
      <c r="E24" s="848">
        <v>200</v>
      </c>
      <c r="F24" s="88" t="s">
        <v>235</v>
      </c>
      <c r="G24" s="88">
        <v>10</v>
      </c>
      <c r="H24" s="88" t="s">
        <v>15</v>
      </c>
      <c r="I24" s="498" t="s">
        <v>243</v>
      </c>
    </row>
    <row r="25" ht="23.25" customHeight="1" x14ac:dyDescent="0.15" spans="1:9">
      <c r="A25" s="88"/>
      <c r="B25" s="866"/>
      <c r="C25" s="870"/>
      <c r="D25" s="869"/>
      <c r="E25" s="866"/>
      <c r="F25" s="88" t="s">
        <v>167</v>
      </c>
      <c r="G25" s="88">
        <v>150</v>
      </c>
      <c r="H25" s="88" t="s">
        <v>15</v>
      </c>
      <c r="I25" s="94"/>
    </row>
    <row r="26" ht="23.25" customHeight="1" x14ac:dyDescent="0.15" spans="1:9">
      <c r="A26" s="88">
        <v>21</v>
      </c>
      <c r="B26" s="847"/>
      <c r="C26" s="868"/>
      <c r="D26" s="867"/>
      <c r="E26" s="847"/>
      <c r="F26" s="88" t="s">
        <v>148</v>
      </c>
      <c r="G26" s="88">
        <v>40</v>
      </c>
      <c r="H26" s="88" t="s">
        <v>232</v>
      </c>
      <c r="I26" s="498" t="s">
        <v>233</v>
      </c>
    </row>
    <row r="27" ht="22.2" customHeight="1" x14ac:dyDescent="0.15" spans="1:9">
      <c r="A27" s="88">
        <v>22</v>
      </c>
      <c r="B27" s="865" t="s">
        <v>69</v>
      </c>
      <c r="C27" s="865" t="s">
        <v>70</v>
      </c>
      <c r="D27" s="865" t="s">
        <v>245</v>
      </c>
      <c r="E27" s="865">
        <v>200</v>
      </c>
      <c r="F27" s="88" t="s">
        <v>235</v>
      </c>
      <c r="G27" s="88">
        <v>60</v>
      </c>
      <c r="H27" s="88" t="s">
        <v>15</v>
      </c>
      <c r="I27" s="498" t="s">
        <v>236</v>
      </c>
    </row>
    <row r="28" ht="22.2" customHeight="1" x14ac:dyDescent="0.15" spans="1:9">
      <c r="A28" s="88">
        <v>23</v>
      </c>
      <c r="B28" s="865"/>
      <c r="C28" s="865"/>
      <c r="D28" s="865"/>
      <c r="E28" s="865"/>
      <c r="F28" s="88" t="s">
        <v>167</v>
      </c>
      <c r="G28" s="88">
        <v>120</v>
      </c>
      <c r="H28" s="88" t="s">
        <v>15</v>
      </c>
      <c r="I28" s="88"/>
    </row>
    <row r="29" ht="22.2" customHeight="1" x14ac:dyDescent="0.15" spans="1:9">
      <c r="A29" s="88">
        <v>24</v>
      </c>
      <c r="B29" s="865"/>
      <c r="C29" s="865"/>
      <c r="D29" s="865"/>
      <c r="E29" s="865"/>
      <c r="F29" s="88" t="s">
        <v>183</v>
      </c>
      <c r="G29" s="88">
        <v>20</v>
      </c>
      <c r="H29" s="88" t="s">
        <v>15</v>
      </c>
      <c r="I29" s="88"/>
    </row>
    <row r="30" ht="32.4" customHeight="1" x14ac:dyDescent="0.15" spans="1:9">
      <c r="A30" s="863" t="s">
        <v>142</v>
      </c>
      <c r="B30" s="863"/>
      <c r="C30" s="863"/>
      <c r="D30" s="863"/>
      <c r="E30" s="816">
        <f>SUM(E6:E29)</f>
        <v>2070</v>
      </c>
      <c r="F30" s="815"/>
      <c r="G30" s="815"/>
      <c r="H30" s="815"/>
      <c r="I30" s="814"/>
    </row>
  </sheetData>
  <mergeCells count="36">
    <mergeCell ref="E4:E5"/>
    <mergeCell ref="A30:D30"/>
    <mergeCell ref="A4:A5"/>
    <mergeCell ref="B4:B5"/>
    <mergeCell ref="C4:D5"/>
    <mergeCell ref="F4:F5"/>
    <mergeCell ref="G4:G5"/>
    <mergeCell ref="H4:H5"/>
    <mergeCell ref="I4:I5"/>
    <mergeCell ref="E30:I30"/>
    <mergeCell ref="A2:I2"/>
    <mergeCell ref="A1:B1"/>
    <mergeCell ref="C21:D23"/>
    <mergeCell ref="E21:E23"/>
    <mergeCell ref="C24:D26"/>
    <mergeCell ref="E24:E26"/>
    <mergeCell ref="C6:C7"/>
    <mergeCell ref="D6:D7"/>
    <mergeCell ref="E6:E7"/>
    <mergeCell ref="D8:D9"/>
    <mergeCell ref="C8:C9"/>
    <mergeCell ref="E8:E9"/>
    <mergeCell ref="C10:C11"/>
    <mergeCell ref="D10:D11"/>
    <mergeCell ref="E10:E11"/>
    <mergeCell ref="C13:C17"/>
    <mergeCell ref="D13:D15"/>
    <mergeCell ref="E13:E15"/>
    <mergeCell ref="B6:B26"/>
    <mergeCell ref="C18:C20"/>
    <mergeCell ref="D18:D20"/>
    <mergeCell ref="E18:E20"/>
    <mergeCell ref="C27:C29"/>
    <mergeCell ref="D27:D29"/>
    <mergeCell ref="B27:B29"/>
    <mergeCell ref="E27:E29"/>
  </mergeCells>
  <phoneticPr fontId="0" type="noConversion"/>
  <dataValidations count="46">
    <dataValidation showInputMessage="1" errorTitle="输入信息不符合" prompt="公办或民办" allowBlank="1" errorStyle="warning" error="请填入公办或民办" type="any" sqref="E36:J36" showErrorMessage="1"/>
    <dataValidation showInputMessage="1" errorTitle="输入信息不符合" prompt="公办或民办" allowBlank="1" errorStyle="warning" error="请填入公办或民办" type="any" sqref="K36" showErrorMessage="1"/>
    <dataValidation showInputMessage="1" errorTitle="输入信息不符合" prompt="公办或民办" allowBlank="1" errorStyle="warning" error="请填入公办或民办" type="any" sqref="L36:M36" showErrorMessage="1"/>
    <dataValidation showInputMessage="1" errorTitle="输入信息不符合" prompt="公办或民办" allowBlank="1" errorStyle="warning" error="请填入公办或民办" type="any" sqref="N36:P36" showErrorMessage="1"/>
    <dataValidation showInputMessage="1" errorTitle="输入信息不符合" prompt="公办或民办" allowBlank="1" errorStyle="warning" error="请填入公办或民办" type="any" sqref="E43:J43" showErrorMessage="1"/>
    <dataValidation showInputMessage="1" errorTitle="输入信息不符合" prompt="公办或民办" allowBlank="1" errorStyle="warning" error="请填入公办或民办" type="any" sqref="K43" showErrorMessage="1"/>
    <dataValidation showInputMessage="1" errorTitle="输入信息不符合" prompt="公办或民办" allowBlank="1" errorStyle="warning" error="请填入公办或民办" type="any" sqref="L43:M43" showErrorMessage="1"/>
    <dataValidation showInputMessage="1" errorTitle="输入信息不符合" prompt="公办或民办" allowBlank="1" errorStyle="warning" error="请填入公办或民办" type="any" sqref="N43:P43" showErrorMessage="1"/>
    <dataValidation showInputMessage="1" errorTitle="输入信息不符合" prompt="公办或民办" allowBlank="1" errorStyle="warning" error="请填入公办或民办" type="any" sqref="N45:P45" showErrorMessage="1"/>
    <dataValidation showInputMessage="1" errorTitle="输入信息不符合" prompt="公办或民办" allowBlank="1" errorStyle="warning" error="请填入公办或民办" type="any" sqref="E52:J52" showErrorMessage="1"/>
    <dataValidation showInputMessage="1" errorTitle="输入信息不符合" prompt="公办或民办" allowBlank="1" errorStyle="warning" error="请填入公办或民办" type="any" sqref="K52" showErrorMessage="1"/>
    <dataValidation showInputMessage="1" errorTitle="输入信息不符合" prompt="公办或民办" allowBlank="1" errorStyle="warning" error="请填入公办或民办" type="any" sqref="L52:M52" showErrorMessage="1"/>
    <dataValidation showInputMessage="1" errorTitle="输入信息不符合" prompt="公办或民办" allowBlank="1" errorStyle="warning" error="请填入公办或民办" type="any" sqref="N52:P52" showErrorMessage="1"/>
    <dataValidation showInputMessage="1" errorTitle="输入信息不符合" prompt="公办或民办" allowBlank="1" errorStyle="warning" error="请填入公办或民办" type="any" sqref="N53:P53" showErrorMessage="1"/>
    <dataValidation showInputMessage="1" errorTitle="输入信息不符合" prompt="公办或民办" allowBlank="1" errorStyle="warning" error="请填入公办或民办" type="any" sqref="E73:J73" showErrorMessage="1"/>
    <dataValidation showInputMessage="1" errorTitle="输入信息不符合" prompt="公办或民办" allowBlank="1" errorStyle="warning" error="请填入公办或民办" type="any" sqref="K73" showErrorMessage="1"/>
    <dataValidation showInputMessage="1" errorTitle="输入信息不符合" prompt="公办或民办" allowBlank="1" errorStyle="warning" error="请填入公办或民办" type="any" sqref="L73:M73" showErrorMessage="1"/>
    <dataValidation showInputMessage="1" errorTitle="输入信息不符合" prompt="公办或民办" allowBlank="1" errorStyle="warning" error="请填入公办或民办" type="any" sqref="N73:P73" showErrorMessage="1"/>
    <dataValidation showInputMessage="1" errorTitle="输入信息不符合" prompt="公办或民办" allowBlank="1" errorStyle="warning" error="请填入公办或民办" type="any" sqref="E80:J80" showErrorMessage="1"/>
    <dataValidation showInputMessage="1" errorTitle="输入信息不符合" prompt="公办或民办" allowBlank="1" errorStyle="warning" error="请填入公办或民办" type="any" sqref="K80" showErrorMessage="1"/>
    <dataValidation showInputMessage="1" errorTitle="输入信息不符合" prompt="公办或民办" allowBlank="1" errorStyle="warning" error="请填入公办或民办" type="any" sqref="L80:M80" showErrorMessage="1"/>
    <dataValidation showInputMessage="1" errorTitle="输入信息不符合" prompt="公办或民办" allowBlank="1" errorStyle="warning" error="请填入公办或民办" type="any" sqref="N80:P80" showErrorMessage="1"/>
    <dataValidation showInputMessage="1" errorTitle="输入信息不符合" prompt="公办或民办" allowBlank="1" errorStyle="warning" error="请填入公办或民办" type="any" sqref="E86:J86" showErrorMessage="1"/>
    <dataValidation showInputMessage="1" errorTitle="输入信息不符合" prompt="公办或民办" allowBlank="1" errorStyle="warning" error="请填入公办或民办" type="any" sqref="K86" showErrorMessage="1"/>
    <dataValidation showInputMessage="1" errorTitle="输入信息不符合" prompt="公办或民办" allowBlank="1" errorStyle="warning" error="请填入公办或民办" type="any" sqref="L86:M86" showErrorMessage="1"/>
    <dataValidation showInputMessage="1" errorTitle="输入信息不符合" prompt="公办或民办" allowBlank="1" errorStyle="warning" error="请填入公办或民办" type="any" sqref="N86:P86" showErrorMessage="1"/>
    <dataValidation showInputMessage="1" errorTitle="输入信息不符合" prompt="公办或民办" allowBlank="1" errorStyle="warning" error="请填入公办或民办" type="any" sqref="E100:J100" showErrorMessage="1"/>
    <dataValidation showInputMessage="1" errorTitle="输入信息不符合" prompt="公办或民办" allowBlank="1" errorStyle="warning" error="请填入公办或民办" type="any" sqref="K100" showErrorMessage="1"/>
    <dataValidation showInputMessage="1" errorTitle="输入信息不符合" prompt="公办或民办" allowBlank="1" errorStyle="warning" error="请填入公办或民办" type="any" sqref="L100:M100" showErrorMessage="1"/>
    <dataValidation showInputMessage="1" errorTitle="输入信息不符合" prompt="公办或民办" allowBlank="1" errorStyle="warning" error="请填入公办或民办" type="any" sqref="N100:P100" showErrorMessage="1"/>
    <dataValidation showInputMessage="1" errorTitle="输入信息不符合" prompt="公办或民办" allowBlank="1" errorStyle="warning" error="请填入公办或民办" type="any" sqref="K30:K35" showErrorMessage="1"/>
    <dataValidation showInputMessage="1" errorTitle="输入信息不符合" prompt="公办或民办" allowBlank="1" errorStyle="warning" error="请填入公办或民办" type="any" sqref="K37:K38" showErrorMessage="1"/>
    <dataValidation showInputMessage="1" errorTitle="输入信息不符合" prompt="公办或民办" allowBlank="1" errorStyle="warning" error="请填入公办或民办" type="any" sqref="N37:P38" showErrorMessage="1"/>
    <dataValidation showInputMessage="1" errorTitle="输入信息不符合" prompt="公办或民办" allowBlank="1" errorStyle="warning" error="请填入公办或民办" type="any" sqref="N55:P56" showErrorMessage="1"/>
    <dataValidation showInputMessage="1" errorTitle="输入信息不符合" prompt="公办或民办" allowBlank="1" errorStyle="warning" error="请填入公办或民办" type="any" sqref="N61:P62" showErrorMessage="1"/>
    <dataValidation showInputMessage="1" errorTitle="输入信息不符合" prompt="公办或民办" allowBlank="1" errorStyle="warning" error="请填入公办或民办" type="any" sqref="L30:M35" showErrorMessage="1"/>
    <dataValidation showInputMessage="1" errorTitle="输入信息不符合" prompt="公办或民办" allowBlank="1" errorStyle="warning" error="请填入公办或民办" type="any" sqref="L37:M38" showErrorMessage="1"/>
    <dataValidation showInputMessage="1" errorTitle="输入信息不符合" prompt="公办或民办" allowBlank="1" errorStyle="warning" error="请填入公办或民办" type="any" sqref="E30:J35" showErrorMessage="1"/>
    <dataValidation showInputMessage="1" errorTitle="输入信息不符合" prompt="公办或民办" allowBlank="1" errorStyle="warning" error="请填入公办或民办" type="any" sqref="N31:P35" showErrorMessage="1"/>
    <dataValidation showInputMessage="1" errorTitle="输入信息不符合" prompt="公办或民办" allowBlank="1" errorStyle="warning" error="请填入公办或民办" type="any" sqref="E37:J38" showErrorMessage="1"/>
    <dataValidation showInputMessage="1" errorTitle="输入信息不符合" prompt="公办或民办" allowBlank="1" errorStyle="warning" error="请填入公办或民办" type="any" sqref="N30:O30" showErrorMessage="1"/>
    <dataValidation showInputMessage="1" errorTitle="输入信息不符合" prompt="公办或民办" allowBlank="1" errorStyle="warning" error="请填入公办或民办" type="any" sqref="P30" showErrorMessage="1"/>
    <dataValidation showInputMessage="1" errorTitle="输入信息不符合" prompt="公办或民办" allowBlank="1" errorStyle="warning" error="请填入公办或民办" type="any" sqref="N5:P5" showErrorMessage="1"/>
    <dataValidation showInputMessage="1" errorTitle="输入信息不符合" prompt="公办或民办" allowBlank="1" errorStyle="warning" error="请填入公办或民办" type="any" sqref="M8:M9" showErrorMessage="1"/>
    <dataValidation showInputMessage="1" errorTitle="输入信息不符合" prompt="公办或民办" allowBlank="1" errorStyle="warning" error="请填入公办或民办" type="any" sqref="N12:P12" showErrorMessage="1"/>
    <dataValidation showInputMessage="1" errorTitle="输入信息不符合" prompt="公办或民办" allowBlank="1" errorStyle="warning" error="请填入公办或民办" type="any" sqref="M12" showErrorMessage="1"/>
  </dataValidations>
  <pageMargins left="0.5908983429585856" right="0.5908983429585856" top="0.7519893289551022" bottom="0.7519893289551022" header="0.29926813962891347" footer="0.29926813962891347"/>
  <pageSetup paperSize="9" scale="86"/>
  <extLst>
    <ext uri="{2D9387EB-5337-4D45-933B-B4D357D02E09}">
      <gutter val="0.0" pos="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T35"/>
  <sheetViews>
    <sheetView tabSelected="1" view="pageBreakPreview" zoomScale="100" topLeftCell="A1" workbookViewId="0">
      <pane ySplit="7" topLeftCell="A11" activePane="bottomLeft" state="frozen"/>
      <selection activeCell="S13" activeCellId="0" sqref="S13:S14"/>
      <selection pane="bottomLeft" activeCell="S13" activeCellId="0" sqref="S13:S14"/>
    </sheetView>
  </sheetViews>
  <sheetFormatPr defaultRowHeight="14.25" defaultColWidth="9.000137329101562" x14ac:dyDescent="0.15"/>
  <cols>
    <col min="1" max="1" width="22.125" customWidth="1"/>
    <col min="2" max="2" width="10.375" customWidth="1"/>
    <col min="3" max="3" width="5.0" customWidth="1"/>
    <col min="4" max="4" width="6.75" customWidth="1"/>
    <col min="5" max="5" width="7.5" customWidth="1"/>
    <col min="6" max="6" width="6.75" customWidth="1"/>
    <col min="7" max="7" width="6.375" customWidth="1"/>
    <col min="8" max="8" width="5.25" customWidth="1"/>
    <col min="9" max="9" width="7.5" customWidth="1"/>
    <col min="10" max="10" width="9.0"/>
    <col min="11" max="11" width="6.5" customWidth="1"/>
    <col min="12" max="13" width="4.125" customWidth="1"/>
    <col min="14" max="14" width="3.75" customWidth="1"/>
    <col min="15" max="15" width="3.875" customWidth="1"/>
    <col min="16" max="16" width="4.75" customWidth="1"/>
    <col min="17" max="17" width="6.625" customWidth="1"/>
    <col min="18" max="18" width="5.0" customWidth="1"/>
    <col min="19" max="19" width="28.75" customWidth="1"/>
    <col min="20" max="20" width="27.5" customWidth="1"/>
  </cols>
  <sheetData>
    <row r="1" x14ac:dyDescent="0.15" spans="1:1">
      <c r="A1" t="s">
        <v>143</v>
      </c>
    </row>
    <row r="2" ht="22.2" customHeight="1" x14ac:dyDescent="0.15" spans="1:19">
      <c r="A2" s="810" t="s">
        <v>144</v>
      </c>
      <c r="B2" s="810"/>
      <c r="C2" s="810"/>
      <c r="D2" s="810"/>
      <c r="E2" s="810"/>
      <c r="F2" s="810"/>
      <c r="G2" s="810"/>
      <c r="H2" s="810"/>
      <c r="I2" s="810"/>
      <c r="J2" s="810"/>
      <c r="K2" s="810"/>
      <c r="L2" s="810"/>
      <c r="M2" s="810"/>
      <c r="N2" s="810"/>
      <c r="O2" s="810"/>
      <c r="P2" s="810"/>
      <c r="Q2" s="810"/>
      <c r="R2" s="810"/>
      <c r="S2" s="810"/>
    </row>
    <row r="3" ht="16.5" customHeight="1" x14ac:dyDescent="0.15" spans="1:15">
      <c r="O3" s="1" t="s">
        <v>145</v>
      </c>
    </row>
    <row r="4" ht="22.2" customHeight="1" x14ac:dyDescent="0.15" spans="1:19">
      <c r="A4" s="843" t="s">
        <v>5</v>
      </c>
      <c r="B4" s="843" t="s">
        <v>146</v>
      </c>
      <c r="C4" s="843" t="s">
        <v>142</v>
      </c>
      <c r="D4" s="843"/>
      <c r="E4" s="843" t="s">
        <v>147</v>
      </c>
      <c r="F4" s="843"/>
      <c r="G4" s="843"/>
      <c r="H4" s="843"/>
      <c r="I4" s="843"/>
      <c r="J4" s="843"/>
      <c r="K4" s="843"/>
      <c r="L4" s="843"/>
      <c r="M4" s="843"/>
      <c r="N4" s="843"/>
      <c r="O4" s="843"/>
      <c r="P4" s="843"/>
      <c r="Q4" s="843"/>
      <c r="R4" s="843" t="s">
        <v>148</v>
      </c>
      <c r="S4" s="846" t="s">
        <v>7</v>
      </c>
    </row>
    <row r="5" ht="19.8" customHeight="1" x14ac:dyDescent="0.15" spans="1:19">
      <c r="A5" s="843"/>
      <c r="B5" s="843"/>
      <c r="C5" s="843" t="s">
        <v>149</v>
      </c>
      <c r="D5" s="843" t="s">
        <v>150</v>
      </c>
      <c r="E5" s="843" t="s">
        <v>151</v>
      </c>
      <c r="F5" s="843" t="s">
        <v>152</v>
      </c>
      <c r="G5" s="843"/>
      <c r="H5" s="843"/>
      <c r="I5" s="843" t="s">
        <v>153</v>
      </c>
      <c r="J5" s="843"/>
      <c r="K5" s="843"/>
      <c r="L5" s="843"/>
      <c r="M5" s="843"/>
      <c r="N5" s="843"/>
      <c r="O5" s="843"/>
      <c r="P5" s="843"/>
      <c r="Q5" s="843"/>
      <c r="R5" s="843"/>
      <c r="S5" s="845"/>
    </row>
    <row r="6" ht="23.25" customHeight="1" x14ac:dyDescent="0.15" spans="1:19">
      <c r="A6" s="843"/>
      <c r="B6" s="843"/>
      <c r="C6" s="843"/>
      <c r="D6" s="843"/>
      <c r="E6" s="843"/>
      <c r="F6" s="843" t="s">
        <v>154</v>
      </c>
      <c r="G6" s="843" t="s">
        <v>155</v>
      </c>
      <c r="H6" s="843"/>
      <c r="I6" s="843" t="s">
        <v>156</v>
      </c>
      <c r="J6" s="843" t="s">
        <v>157</v>
      </c>
      <c r="K6" s="846" t="s">
        <v>158</v>
      </c>
      <c r="L6" s="846" t="s">
        <v>159</v>
      </c>
      <c r="M6" s="843" t="s">
        <v>160</v>
      </c>
      <c r="N6" s="843"/>
      <c r="O6" s="843"/>
      <c r="P6" s="843"/>
      <c r="Q6" s="843" t="s">
        <v>161</v>
      </c>
      <c r="R6" s="843"/>
      <c r="S6" s="845"/>
    </row>
    <row r="7" ht="101.24846" customHeight="1" x14ac:dyDescent="0.15" spans="1:19">
      <c r="A7" s="843"/>
      <c r="B7" s="843"/>
      <c r="C7" s="843"/>
      <c r="D7" s="843"/>
      <c r="E7" s="843"/>
      <c r="F7" s="843"/>
      <c r="G7" s="523" t="s">
        <v>162</v>
      </c>
      <c r="H7" s="523" t="s">
        <v>163</v>
      </c>
      <c r="I7" s="843"/>
      <c r="J7" s="843"/>
      <c r="K7" s="844"/>
      <c r="L7" s="844"/>
      <c r="M7" s="523" t="s">
        <v>164</v>
      </c>
      <c r="N7" s="523" t="s">
        <v>165</v>
      </c>
      <c r="O7" s="523" t="s">
        <v>166</v>
      </c>
      <c r="P7" s="523" t="s">
        <v>38</v>
      </c>
      <c r="Q7" s="843"/>
      <c r="R7" s="843"/>
      <c r="S7" s="844"/>
    </row>
    <row r="8" ht="25.8" customHeight="1" x14ac:dyDescent="0.15" spans="1:19">
      <c r="A8" s="88" t="s">
        <v>17</v>
      </c>
      <c r="B8" s="88" t="s">
        <v>167</v>
      </c>
      <c r="C8" s="88">
        <v>24</v>
      </c>
      <c r="D8" s="88">
        <v>1200</v>
      </c>
      <c r="E8" s="88">
        <v>1200</v>
      </c>
      <c r="F8" s="572">
        <f>E8*50%-G8-H8</f>
        <v>576</v>
      </c>
      <c r="G8" s="572">
        <f>ROUND(D8*2%,0)</f>
        <v>24</v>
      </c>
      <c r="H8" s="572"/>
      <c r="I8" s="572">
        <f>E8-F8-G8-H8-J8-L8-M8-N8-O8-Q8-K8</f>
        <v>481</v>
      </c>
      <c r="J8" s="88">
        <v>54</v>
      </c>
      <c r="K8" s="88"/>
      <c r="L8" s="88"/>
      <c r="M8" s="88">
        <v>10</v>
      </c>
      <c r="N8" s="88">
        <v>5</v>
      </c>
      <c r="O8" s="88"/>
      <c r="P8" s="88">
        <f>M8+N8+O8</f>
        <v>15</v>
      </c>
      <c r="Q8" s="88">
        <v>50</v>
      </c>
      <c r="R8" s="88"/>
      <c r="S8" s="578" t="s">
        <v>168</v>
      </c>
    </row>
    <row r="9" ht="25.8" customHeight="1" x14ac:dyDescent="0.15" spans="1:19">
      <c r="A9" s="88" t="s">
        <v>20</v>
      </c>
      <c r="B9" s="88" t="s">
        <v>167</v>
      </c>
      <c r="C9" s="88">
        <f>D9/50</f>
        <v>10</v>
      </c>
      <c r="D9" s="88">
        <v>500</v>
      </c>
      <c r="E9" s="88">
        <v>500</v>
      </c>
      <c r="F9" s="572">
        <f>E9*50%-G9-H9</f>
        <v>250</v>
      </c>
      <c r="G9" s="572"/>
      <c r="H9" s="572"/>
      <c r="I9" s="572">
        <f>E9-F9-G9-H9-J9-L9-M9-N9-O9-Q9-K9</f>
        <v>142</v>
      </c>
      <c r="J9" s="88">
        <v>23</v>
      </c>
      <c r="K9" s="88">
        <v>29</v>
      </c>
      <c r="L9" s="88">
        <v>50</v>
      </c>
      <c r="M9" s="88">
        <v>6</v>
      </c>
      <c r="N9" s="88"/>
      <c r="O9" s="88"/>
      <c r="P9" s="88">
        <f>M9+N9+O9</f>
        <v>6</v>
      </c>
      <c r="Q9" s="88"/>
      <c r="R9" s="88"/>
      <c r="S9" s="578" t="s">
        <v>169</v>
      </c>
    </row>
    <row r="10" ht="25.8" customHeight="1" x14ac:dyDescent="0.15" spans="1:19">
      <c r="A10" s="88" t="s">
        <v>170</v>
      </c>
      <c r="B10" s="88" t="s">
        <v>167</v>
      </c>
      <c r="C10" s="88">
        <f>D10/50</f>
        <v>14</v>
      </c>
      <c r="D10" s="88">
        <v>700</v>
      </c>
      <c r="E10" s="88">
        <v>700</v>
      </c>
      <c r="F10" s="572">
        <f>E10*50%-G10-H10</f>
        <v>336</v>
      </c>
      <c r="G10" s="572">
        <f>D10*2%</f>
        <v>14</v>
      </c>
      <c r="H10" s="572"/>
      <c r="I10" s="572">
        <f>E10-F10-G10-H10-J10-L10-M10-N10-O10-Q10-K10</f>
        <v>258</v>
      </c>
      <c r="J10" s="88">
        <v>32</v>
      </c>
      <c r="K10" s="88"/>
      <c r="L10" s="88"/>
      <c r="M10" s="88">
        <v>17</v>
      </c>
      <c r="N10" s="88">
        <v>13</v>
      </c>
      <c r="O10" s="88"/>
      <c r="P10" s="88">
        <f>M10+N10+O10</f>
        <v>30</v>
      </c>
      <c r="Q10" s="88">
        <v>30</v>
      </c>
      <c r="R10" s="88"/>
      <c r="S10" s="578" t="s">
        <v>171</v>
      </c>
    </row>
    <row r="11" ht="62.25" customHeight="1" x14ac:dyDescent="0.15" spans="1:19">
      <c r="A11" s="88" t="s">
        <v>172</v>
      </c>
      <c r="B11" s="88" t="s">
        <v>167</v>
      </c>
      <c r="C11" s="88">
        <f>D11/50</f>
        <v>11</v>
      </c>
      <c r="D11" s="88">
        <v>550</v>
      </c>
      <c r="E11" s="88">
        <v>500</v>
      </c>
      <c r="F11" s="572">
        <v>264</v>
      </c>
      <c r="G11" s="572">
        <f>D11*2%</f>
        <v>11</v>
      </c>
      <c r="H11" s="572"/>
      <c r="I11" s="572">
        <f>E11-F11-G11-H11-J11-L11-M11-N11-O11-Q11-K11</f>
        <v>105</v>
      </c>
      <c r="J11" s="88">
        <v>25</v>
      </c>
      <c r="K11" s="88"/>
      <c r="L11" s="88">
        <v>50</v>
      </c>
      <c r="M11" s="88">
        <v>3</v>
      </c>
      <c r="N11" s="88">
        <v>8</v>
      </c>
      <c r="O11" s="88">
        <v>4</v>
      </c>
      <c r="P11" s="88">
        <f>M11+N11+O11</f>
        <v>15</v>
      </c>
      <c r="Q11" s="88">
        <v>30</v>
      </c>
      <c r="R11" s="88"/>
      <c r="S11" s="578" t="s">
        <v>173</v>
      </c>
    </row>
    <row r="12" ht="25.8" customHeight="1" x14ac:dyDescent="0.15" spans="1:19">
      <c r="A12" s="88" t="s">
        <v>27</v>
      </c>
      <c r="B12" s="88" t="s">
        <v>167</v>
      </c>
      <c r="C12" s="88">
        <f>D12/50</f>
        <v>10</v>
      </c>
      <c r="D12" s="88">
        <v>500</v>
      </c>
      <c r="E12" s="88">
        <v>500</v>
      </c>
      <c r="F12" s="572">
        <f>E12*50%-G12-H12</f>
        <v>250</v>
      </c>
      <c r="G12" s="572"/>
      <c r="H12" s="572"/>
      <c r="I12" s="572">
        <f>E12-F12-G12-H12-J12-L12-M12-N12-O12-Q12-K12</f>
        <v>100</v>
      </c>
      <c r="J12" s="88">
        <v>11</v>
      </c>
      <c r="K12" s="88">
        <v>29</v>
      </c>
      <c r="L12" s="88"/>
      <c r="M12" s="88">
        <v>5</v>
      </c>
      <c r="N12" s="88">
        <v>5</v>
      </c>
      <c r="O12" s="88"/>
      <c r="P12" s="88">
        <f>M12+N12+O12</f>
        <v>10</v>
      </c>
      <c r="Q12" s="88">
        <v>100</v>
      </c>
      <c r="R12" s="88"/>
      <c r="S12" s="578" t="s">
        <v>174</v>
      </c>
    </row>
    <row r="13" ht="36.0" customHeight="1" x14ac:dyDescent="0.15" spans="1:19">
      <c r="A13" s="88" t="s">
        <v>175</v>
      </c>
      <c r="B13" s="88" t="s">
        <v>167</v>
      </c>
      <c r="C13" s="88">
        <f>D13/50</f>
        <v>12</v>
      </c>
      <c r="D13" s="88">
        <v>600</v>
      </c>
      <c r="E13" s="88">
        <v>600</v>
      </c>
      <c r="F13" s="572">
        <f>E13*50%-G13-H13</f>
        <v>300</v>
      </c>
      <c r="G13" s="572"/>
      <c r="H13" s="572"/>
      <c r="I13" s="572"/>
      <c r="J13" s="88"/>
      <c r="K13" s="88"/>
      <c r="L13" s="88"/>
      <c r="M13" s="88">
        <v>13</v>
      </c>
      <c r="N13" s="88">
        <v>12</v>
      </c>
      <c r="O13" s="88">
        <v>5</v>
      </c>
      <c r="P13" s="88">
        <f>M13+N13+O13</f>
        <v>30</v>
      </c>
      <c r="Q13" s="88">
        <v>270</v>
      </c>
      <c r="R13" s="88"/>
      <c r="S13" s="578" t="s">
        <v>176</v>
      </c>
    </row>
    <row r="14" ht="39.0" customHeight="1" x14ac:dyDescent="0.15" spans="1:19">
      <c r="A14" s="88" t="s">
        <v>177</v>
      </c>
      <c r="B14" s="88" t="s">
        <v>167</v>
      </c>
      <c r="C14" s="88">
        <f>D14/50</f>
        <v>12</v>
      </c>
      <c r="D14" s="88">
        <v>600</v>
      </c>
      <c r="E14" s="88">
        <v>600</v>
      </c>
      <c r="F14" s="572">
        <f>E14*50%-G14-H14</f>
        <v>300</v>
      </c>
      <c r="G14" s="572"/>
      <c r="H14" s="572"/>
      <c r="I14" s="572" t="s">
        <v>178</v>
      </c>
      <c r="J14" s="88"/>
      <c r="K14" s="88"/>
      <c r="L14" s="88"/>
      <c r="M14" s="88"/>
      <c r="N14" s="88">
        <v>10</v>
      </c>
      <c r="O14" s="88"/>
      <c r="P14" s="88">
        <f>M14+N14+O14</f>
        <v>10</v>
      </c>
      <c r="Q14" s="88">
        <v>290</v>
      </c>
      <c r="R14" s="88"/>
      <c r="S14" s="578" t="s">
        <v>179</v>
      </c>
    </row>
    <row r="15" ht="67.49897" customHeight="1" x14ac:dyDescent="0.15" spans="1:19">
      <c r="A15" s="88" t="s">
        <v>40</v>
      </c>
      <c r="B15" s="88" t="s">
        <v>167</v>
      </c>
      <c r="C15" s="88">
        <f>D15/50</f>
        <v>12</v>
      </c>
      <c r="D15" s="88">
        <v>600</v>
      </c>
      <c r="E15" s="88">
        <v>470</v>
      </c>
      <c r="F15" s="572">
        <f>(E15-Q15)*0.5</f>
        <v>175</v>
      </c>
      <c r="G15" s="573"/>
      <c r="H15" s="573"/>
      <c r="I15" s="572">
        <f>E15-F15-G15-H15-J15-K15-L15-M15-N15-O15-Q15</f>
        <v>65</v>
      </c>
      <c r="J15" s="88">
        <v>24</v>
      </c>
      <c r="K15" s="88">
        <v>26</v>
      </c>
      <c r="L15" s="88">
        <v>50</v>
      </c>
      <c r="M15" s="88">
        <v>10</v>
      </c>
      <c r="N15" s="88"/>
      <c r="O15" s="88"/>
      <c r="P15" s="88">
        <f>M15+N15+O15</f>
        <v>10</v>
      </c>
      <c r="Q15" s="88">
        <v>120</v>
      </c>
      <c r="R15" s="88">
        <v>130</v>
      </c>
      <c r="S15" s="103" t="s">
        <v>180</v>
      </c>
    </row>
    <row r="16" ht="42.75" customHeight="1" x14ac:dyDescent="0.15" spans="1:19">
      <c r="A16" s="88" t="s">
        <v>42</v>
      </c>
      <c r="B16" s="88" t="s">
        <v>167</v>
      </c>
      <c r="C16" s="88">
        <f>D16/50</f>
        <v>9</v>
      </c>
      <c r="D16" s="88">
        <v>450</v>
      </c>
      <c r="E16" s="88">
        <v>360</v>
      </c>
      <c r="F16" s="572">
        <f>E16*50%-G16-H16</f>
        <v>180</v>
      </c>
      <c r="G16" s="573"/>
      <c r="H16" s="573"/>
      <c r="I16" s="572">
        <f>360-F16-G16-H16-J16-L16-M16-N16-O16-Q16-K16</f>
        <v>68</v>
      </c>
      <c r="J16" s="88">
        <v>19</v>
      </c>
      <c r="K16" s="88">
        <v>21</v>
      </c>
      <c r="L16" s="88">
        <v>50</v>
      </c>
      <c r="M16" s="88">
        <v>4</v>
      </c>
      <c r="N16" s="88">
        <v>12</v>
      </c>
      <c r="O16" s="88">
        <v>6</v>
      </c>
      <c r="P16" s="88">
        <f>M16+N16+O16</f>
        <v>22</v>
      </c>
      <c r="Q16" s="88"/>
      <c r="R16" s="88">
        <v>90</v>
      </c>
      <c r="S16" s="103" t="s">
        <v>181</v>
      </c>
    </row>
    <row r="17" ht="27.0" customHeight="1" x14ac:dyDescent="0.15" spans="1:19">
      <c r="A17" s="848" t="s">
        <v>75</v>
      </c>
      <c r="B17" s="88" t="s">
        <v>167</v>
      </c>
      <c r="C17" s="848">
        <f>D17/50</f>
        <v>11</v>
      </c>
      <c r="D17" s="848">
        <v>550</v>
      </c>
      <c r="E17" s="88">
        <v>200</v>
      </c>
      <c r="F17" s="572">
        <f>E17*50%-G17-H17</f>
        <v>100</v>
      </c>
      <c r="G17" s="572"/>
      <c r="H17" s="572"/>
      <c r="I17" s="572">
        <f>E17-F17-G17-H17-J17-L17-M17-N17-O17-Q17</f>
        <v>100</v>
      </c>
      <c r="J17" s="88"/>
      <c r="K17" s="88"/>
      <c r="L17" s="88"/>
      <c r="M17" s="88"/>
      <c r="N17" s="88"/>
      <c r="O17" s="88"/>
      <c r="P17" s="88"/>
      <c r="Q17" s="88"/>
      <c r="R17" s="88"/>
      <c r="S17" s="850" t="s">
        <v>182</v>
      </c>
    </row>
    <row r="18" ht="23.25" customHeight="1" x14ac:dyDescent="0.15" spans="1:19">
      <c r="A18" s="847"/>
      <c r="B18" s="88" t="s">
        <v>183</v>
      </c>
      <c r="C18" s="847"/>
      <c r="D18" s="847"/>
      <c r="E18" s="88">
        <v>300</v>
      </c>
      <c r="F18" s="88"/>
      <c r="G18" s="572"/>
      <c r="H18" s="572"/>
      <c r="I18" s="572">
        <f>E18-F18-G18-H18-J18-L18-M18-N18-O18-Q18</f>
        <v>300</v>
      </c>
      <c r="J18" s="88"/>
      <c r="K18" s="88"/>
      <c r="L18" s="88"/>
      <c r="M18" s="88"/>
      <c r="N18" s="88"/>
      <c r="O18" s="88"/>
      <c r="P18" s="88"/>
      <c r="Q18" s="88"/>
      <c r="R18" s="88"/>
      <c r="S18" s="849"/>
    </row>
    <row r="19" ht="32.4" customHeight="1" x14ac:dyDescent="0.15" spans="1:19">
      <c r="A19" s="88" t="s">
        <v>184</v>
      </c>
      <c r="B19" s="88" t="s">
        <v>167</v>
      </c>
      <c r="C19" s="88">
        <f>D19/50</f>
        <v>11</v>
      </c>
      <c r="D19" s="88">
        <v>550</v>
      </c>
      <c r="E19" s="88">
        <v>200</v>
      </c>
      <c r="F19" s="88"/>
      <c r="G19" s="572"/>
      <c r="H19" s="572"/>
      <c r="I19" s="572">
        <f>E19-F19-G19-H19-J19-L19-M19-N19-O19-Q19</f>
        <v>200</v>
      </c>
      <c r="J19" s="88"/>
      <c r="K19" s="88"/>
      <c r="L19" s="88"/>
      <c r="M19" s="88"/>
      <c r="N19" s="88"/>
      <c r="O19" s="88"/>
      <c r="P19" s="88"/>
      <c r="Q19" s="88"/>
      <c r="R19" s="88"/>
      <c r="S19" s="103" t="s">
        <v>185</v>
      </c>
    </row>
    <row r="20" ht="65.99899" customHeight="1" x14ac:dyDescent="0.15" spans="1:19">
      <c r="A20" s="88" t="s">
        <v>34</v>
      </c>
      <c r="B20" s="88" t="s">
        <v>167</v>
      </c>
      <c r="C20" s="88">
        <v>8</v>
      </c>
      <c r="D20" s="88">
        <v>400</v>
      </c>
      <c r="E20" s="88">
        <v>300</v>
      </c>
      <c r="F20" s="88"/>
      <c r="G20" s="572"/>
      <c r="H20" s="572"/>
      <c r="I20" s="572">
        <v>250</v>
      </c>
      <c r="J20" s="88"/>
      <c r="K20" s="88"/>
      <c r="L20" s="88">
        <v>50</v>
      </c>
      <c r="M20" s="88"/>
      <c r="N20" s="88"/>
      <c r="O20" s="88"/>
      <c r="P20" s="88"/>
      <c r="Q20" s="88"/>
      <c r="R20" s="88">
        <v>40</v>
      </c>
      <c r="S20" s="103" t="s">
        <v>186</v>
      </c>
    </row>
    <row r="21" ht="32.4" customHeight="1" x14ac:dyDescent="0.15" spans="1:19">
      <c r="A21" s="88" t="s">
        <v>61</v>
      </c>
      <c r="B21" s="88" t="s">
        <v>167</v>
      </c>
      <c r="C21" s="88">
        <f>D21/50</f>
        <v>12</v>
      </c>
      <c r="D21" s="88">
        <v>600</v>
      </c>
      <c r="E21" s="88">
        <v>600</v>
      </c>
      <c r="F21" s="572">
        <f>E21*50%-G21-H21</f>
        <v>150</v>
      </c>
      <c r="G21" s="572"/>
      <c r="H21" s="572">
        <v>150</v>
      </c>
      <c r="I21" s="572">
        <f>E21-F21-G21-H21-J21-L21-M21-N21-O21-Q21-R21</f>
        <v>211</v>
      </c>
      <c r="J21" s="88">
        <v>31</v>
      </c>
      <c r="K21" s="88"/>
      <c r="L21" s="88"/>
      <c r="M21" s="88">
        <v>12</v>
      </c>
      <c r="N21" s="88">
        <v>11</v>
      </c>
      <c r="O21" s="88">
        <v>5</v>
      </c>
      <c r="P21" s="88">
        <f>M21+N21+O21</f>
        <v>28</v>
      </c>
      <c r="Q21" s="88">
        <v>30</v>
      </c>
      <c r="R21" s="88"/>
      <c r="S21" s="103" t="s">
        <v>187</v>
      </c>
    </row>
    <row r="22" ht="41.99936" customHeight="1" x14ac:dyDescent="0.15" spans="1:19">
      <c r="A22" s="88" t="s">
        <v>59</v>
      </c>
      <c r="B22" s="88" t="s">
        <v>167</v>
      </c>
      <c r="C22" s="88">
        <f>D22/50</f>
        <v>12</v>
      </c>
      <c r="D22" s="88">
        <v>600</v>
      </c>
      <c r="E22" s="88">
        <v>600</v>
      </c>
      <c r="F22" s="572">
        <f>E22*50%-G22-H22</f>
        <v>150</v>
      </c>
      <c r="G22" s="572"/>
      <c r="H22" s="572">
        <v>150</v>
      </c>
      <c r="I22" s="572">
        <f>E22-F22-G22-H22-J22-L22-M22-N22-O22-Q22-R22</f>
        <v>194</v>
      </c>
      <c r="J22" s="88">
        <v>31</v>
      </c>
      <c r="K22" s="88"/>
      <c r="L22" s="88"/>
      <c r="M22" s="88">
        <v>15</v>
      </c>
      <c r="N22" s="88"/>
      <c r="O22" s="88"/>
      <c r="P22" s="88">
        <f>M22+N22+O22</f>
        <v>15</v>
      </c>
      <c r="Q22" s="88">
        <v>60</v>
      </c>
      <c r="R22" s="88"/>
      <c r="S22" s="103" t="s">
        <v>188</v>
      </c>
    </row>
    <row r="23" ht="36.0" customHeight="1" x14ac:dyDescent="0.15" spans="1:19">
      <c r="A23" s="88" t="s">
        <v>53</v>
      </c>
      <c r="B23" s="88" t="s">
        <v>167</v>
      </c>
      <c r="C23" s="88">
        <v>7</v>
      </c>
      <c r="D23" s="88">
        <v>360</v>
      </c>
      <c r="E23" s="88">
        <v>360</v>
      </c>
      <c r="F23" s="572">
        <f>E23*50%-G23-H23</f>
        <v>180</v>
      </c>
      <c r="G23" s="572"/>
      <c r="H23" s="572"/>
      <c r="I23" s="572">
        <f>E23-F23-J23</f>
        <v>164</v>
      </c>
      <c r="J23" s="88">
        <v>16</v>
      </c>
      <c r="K23" s="88"/>
      <c r="L23" s="88"/>
      <c r="M23" s="88"/>
      <c r="N23" s="88"/>
      <c r="O23" s="88"/>
      <c r="P23" s="88"/>
      <c r="Q23" s="88" t="s">
        <v>178</v>
      </c>
      <c r="R23" s="88"/>
      <c r="S23" s="103"/>
    </row>
    <row r="24" ht="23.25" customHeight="1" x14ac:dyDescent="0.15" spans="1:19">
      <c r="A24" s="848" t="s">
        <v>44</v>
      </c>
      <c r="B24" s="88" t="s">
        <v>167</v>
      </c>
      <c r="C24" s="848">
        <f>D24/50</f>
        <v>10</v>
      </c>
      <c r="D24" s="848">
        <v>500</v>
      </c>
      <c r="E24" s="88">
        <v>50</v>
      </c>
      <c r="F24" s="88"/>
      <c r="G24" s="572"/>
      <c r="H24" s="572"/>
      <c r="I24" s="572">
        <v>50</v>
      </c>
      <c r="J24" s="88"/>
      <c r="K24" s="88"/>
      <c r="L24" s="88"/>
      <c r="M24" s="88"/>
      <c r="N24" s="88"/>
      <c r="O24" s="88"/>
      <c r="P24" s="88"/>
      <c r="Q24" s="88"/>
      <c r="R24" s="848">
        <v>200</v>
      </c>
      <c r="S24" s="852" t="s">
        <v>189</v>
      </c>
    </row>
    <row r="25" ht="23.25" customHeight="1" x14ac:dyDescent="0.15" spans="1:19">
      <c r="A25" s="847"/>
      <c r="B25" s="88" t="s">
        <v>183</v>
      </c>
      <c r="C25" s="847"/>
      <c r="D25" s="847"/>
      <c r="E25" s="88">
        <v>100</v>
      </c>
      <c r="F25" s="88"/>
      <c r="G25" s="572"/>
      <c r="H25" s="572"/>
      <c r="I25" s="572">
        <v>100</v>
      </c>
      <c r="J25" s="88"/>
      <c r="K25" s="88"/>
      <c r="L25" s="88"/>
      <c r="M25" s="88"/>
      <c r="N25" s="88"/>
      <c r="O25" s="88"/>
      <c r="P25" s="88"/>
      <c r="Q25" s="88"/>
      <c r="R25" s="847"/>
      <c r="S25" s="851"/>
    </row>
    <row r="26" ht="25.8" customHeight="1" x14ac:dyDescent="0.15" spans="1:19">
      <c r="A26" s="88" t="s">
        <v>25</v>
      </c>
      <c r="B26" s="88" t="s">
        <v>183</v>
      </c>
      <c r="C26" s="88">
        <f>D26/50</f>
        <v>9</v>
      </c>
      <c r="D26" s="88">
        <v>450</v>
      </c>
      <c r="E26" s="88">
        <v>450</v>
      </c>
      <c r="F26" s="88"/>
      <c r="G26" s="572"/>
      <c r="H26" s="572"/>
      <c r="I26" s="572">
        <v>330</v>
      </c>
      <c r="J26" s="88"/>
      <c r="K26" s="88"/>
      <c r="L26" s="88"/>
      <c r="M26" s="88"/>
      <c r="N26" s="88"/>
      <c r="O26" s="88"/>
      <c r="P26" s="88"/>
      <c r="Q26" s="88">
        <v>120</v>
      </c>
      <c r="R26" s="88"/>
      <c r="S26" s="103" t="s">
        <v>190</v>
      </c>
    </row>
    <row r="27" ht="27.0" customHeight="1" x14ac:dyDescent="0.15" spans="1:19">
      <c r="A27" s="88" t="s">
        <v>47</v>
      </c>
      <c r="B27" s="88" t="s">
        <v>183</v>
      </c>
      <c r="C27" s="88">
        <f>D27/50</f>
        <v>8</v>
      </c>
      <c r="D27" s="88">
        <v>400</v>
      </c>
      <c r="E27" s="88">
        <v>400</v>
      </c>
      <c r="F27" s="88"/>
      <c r="G27" s="572"/>
      <c r="H27" s="572"/>
      <c r="I27" s="572">
        <f>E27-F27-G27-H27-J27-L27-M27-N27-O27-Q27-R27</f>
        <v>320</v>
      </c>
      <c r="J27" s="88"/>
      <c r="K27" s="88"/>
      <c r="L27" s="88"/>
      <c r="M27" s="88"/>
      <c r="N27" s="88"/>
      <c r="O27" s="88"/>
      <c r="P27" s="88"/>
      <c r="Q27" s="88">
        <v>80</v>
      </c>
      <c r="R27" s="88"/>
      <c r="S27" s="103" t="s">
        <v>191</v>
      </c>
    </row>
    <row r="28" ht="27.0" customHeight="1" x14ac:dyDescent="0.15" spans="1:19">
      <c r="A28" s="88" t="s">
        <v>192</v>
      </c>
      <c r="B28" s="88" t="s">
        <v>183</v>
      </c>
      <c r="C28" s="88">
        <f>D28/50</f>
        <v>8</v>
      </c>
      <c r="D28" s="88">
        <v>400</v>
      </c>
      <c r="E28" s="88">
        <v>400</v>
      </c>
      <c r="F28" s="88"/>
      <c r="G28" s="572"/>
      <c r="H28" s="572"/>
      <c r="I28" s="572">
        <f>E28-F28-G28-H28-J28-L28-M28-N28-O28-Q28-R28</f>
        <v>200</v>
      </c>
      <c r="J28" s="88"/>
      <c r="K28" s="88"/>
      <c r="L28" s="88"/>
      <c r="M28" s="88"/>
      <c r="N28" s="88"/>
      <c r="O28" s="88"/>
      <c r="P28" s="88"/>
      <c r="Q28" s="88">
        <v>200</v>
      </c>
      <c r="R28" s="88"/>
      <c r="S28" s="103" t="s">
        <v>193</v>
      </c>
    </row>
    <row r="29" ht="32.4" customHeight="1" x14ac:dyDescent="0.15" spans="1:19">
      <c r="A29" s="88" t="s">
        <v>70</v>
      </c>
      <c r="B29" s="88" t="s">
        <v>167</v>
      </c>
      <c r="C29" s="88">
        <f>D29/50</f>
        <v>17</v>
      </c>
      <c r="D29" s="88">
        <v>850</v>
      </c>
      <c r="E29" s="88">
        <v>50</v>
      </c>
      <c r="F29" s="88"/>
      <c r="G29" s="572"/>
      <c r="H29" s="572"/>
      <c r="I29" s="572">
        <f>E29-F29-G29-H29-J29-L29-M29-N29-O29-Q29-R29</f>
        <v>50</v>
      </c>
      <c r="J29" s="88"/>
      <c r="K29" s="88"/>
      <c r="L29" s="88"/>
      <c r="M29" s="88"/>
      <c r="N29" s="88"/>
      <c r="O29" s="88"/>
      <c r="P29" s="88"/>
      <c r="Q29" s="88"/>
      <c r="R29" s="88"/>
      <c r="S29" s="103" t="s">
        <v>194</v>
      </c>
    </row>
    <row r="30" ht="35.0" customHeight="1" x14ac:dyDescent="0.15" spans="1:19">
      <c r="A30" s="88" t="s">
        <v>36</v>
      </c>
      <c r="B30" s="88" t="s">
        <v>167</v>
      </c>
      <c r="C30" s="88">
        <v>4</v>
      </c>
      <c r="D30" s="88">
        <v>160</v>
      </c>
      <c r="E30" s="88">
        <v>160</v>
      </c>
      <c r="F30" s="88"/>
      <c r="G30" s="572"/>
      <c r="H30" s="572"/>
      <c r="I30" s="572">
        <f>E30-F30-G30-H30-J30-L30-M30-N30-O30-Q30-R30</f>
        <v>146</v>
      </c>
      <c r="J30" s="88"/>
      <c r="K30" s="88"/>
      <c r="L30" s="88"/>
      <c r="M30" s="88">
        <v>10</v>
      </c>
      <c r="N30" s="88">
        <v>4</v>
      </c>
      <c r="O30" s="88"/>
      <c r="P30" s="88">
        <f>M30+N30+O30</f>
        <v>14</v>
      </c>
      <c r="Q30" s="88"/>
      <c r="R30" s="88"/>
      <c r="S30" s="103"/>
    </row>
    <row r="31" ht="35.249462" customHeight="1" x14ac:dyDescent="0.15" spans="1:19">
      <c r="A31" s="88" t="s">
        <v>79</v>
      </c>
      <c r="B31" s="88" t="s">
        <v>167</v>
      </c>
      <c r="C31" s="88">
        <f>D31/50</f>
        <v>7</v>
      </c>
      <c r="D31" s="88">
        <v>350</v>
      </c>
      <c r="E31" s="88">
        <v>250</v>
      </c>
      <c r="F31" s="88"/>
      <c r="G31" s="572"/>
      <c r="H31" s="572"/>
      <c r="I31" s="572">
        <f>E31-F31-G31-H31-J31-L31-M31-N31-O31-Q31-R31</f>
        <v>150</v>
      </c>
      <c r="J31" s="88"/>
      <c r="K31" s="88"/>
      <c r="L31" s="88"/>
      <c r="M31" s="88"/>
      <c r="N31" s="88"/>
      <c r="O31" s="88"/>
      <c r="P31" s="88"/>
      <c r="Q31" s="88">
        <v>100</v>
      </c>
      <c r="R31" s="88"/>
      <c r="S31" s="103" t="s">
        <v>195</v>
      </c>
    </row>
    <row r="32" ht="32.4" customHeight="1" x14ac:dyDescent="0.15" spans="1:19">
      <c r="A32" s="88" t="s">
        <v>196</v>
      </c>
      <c r="B32" s="88" t="s">
        <v>183</v>
      </c>
      <c r="C32" s="88">
        <f>D32/50</f>
        <v>8</v>
      </c>
      <c r="D32" s="88">
        <v>400</v>
      </c>
      <c r="E32" s="88">
        <v>400</v>
      </c>
      <c r="F32" s="88"/>
      <c r="G32" s="572"/>
      <c r="H32" s="572">
        <v>150</v>
      </c>
      <c r="I32" s="572">
        <f>E32-F32-G32-H32-J32-L32-M32-N32-O32-Q32-R32</f>
        <v>250</v>
      </c>
      <c r="J32" s="88"/>
      <c r="K32" s="88"/>
      <c r="L32" s="88"/>
      <c r="M32" s="88"/>
      <c r="N32" s="88"/>
      <c r="O32" s="88"/>
      <c r="P32" s="88"/>
      <c r="Q32" s="88"/>
      <c r="R32" s="88"/>
      <c r="S32" s="103" t="s">
        <v>197</v>
      </c>
    </row>
    <row r="33" ht="32.4" customHeight="1" x14ac:dyDescent="0.15" spans="1:19">
      <c r="A33" s="88" t="s">
        <v>198</v>
      </c>
      <c r="B33" s="88" t="s">
        <v>167</v>
      </c>
      <c r="C33" s="88">
        <f>D33/50</f>
        <v>4</v>
      </c>
      <c r="D33" s="88">
        <v>200</v>
      </c>
      <c r="E33" s="88">
        <v>200</v>
      </c>
      <c r="F33" s="88"/>
      <c r="G33" s="572"/>
      <c r="H33" s="572"/>
      <c r="I33" s="572">
        <f>E33-F33-G33-H33-J33-L33-M33-N33-O33-Q33-R33</f>
        <v>150</v>
      </c>
      <c r="J33" s="88"/>
      <c r="K33" s="88"/>
      <c r="L33" s="88"/>
      <c r="M33" s="88"/>
      <c r="N33" s="88"/>
      <c r="O33" s="88"/>
      <c r="P33" s="88"/>
      <c r="Q33" s="88">
        <v>50</v>
      </c>
      <c r="R33" s="88"/>
      <c r="S33" s="103" t="s">
        <v>199</v>
      </c>
    </row>
    <row r="34" ht="28.8" customHeight="1" x14ac:dyDescent="0.15" spans="1:19">
      <c r="A34" s="88" t="s">
        <v>80</v>
      </c>
      <c r="B34" s="88" t="s">
        <v>183</v>
      </c>
      <c r="C34" s="88">
        <f>D34/50</f>
        <v>4</v>
      </c>
      <c r="D34" s="88">
        <v>200</v>
      </c>
      <c r="E34" s="88">
        <v>100</v>
      </c>
      <c r="F34" s="88"/>
      <c r="G34" s="572"/>
      <c r="H34" s="572"/>
      <c r="I34" s="572">
        <f>E34-F34-G34-H34-J34-L34-M34-N34-O34-Q34-R34</f>
        <v>100</v>
      </c>
      <c r="J34" s="88"/>
      <c r="K34" s="88"/>
      <c r="L34" s="88"/>
      <c r="M34" s="88"/>
      <c r="N34" s="88"/>
      <c r="O34" s="88"/>
      <c r="P34" s="88"/>
      <c r="Q34" s="88"/>
      <c r="R34" s="88"/>
      <c r="S34" s="103" t="s">
        <v>200</v>
      </c>
    </row>
    <row r="35" ht="23.25" customHeight="1" x14ac:dyDescent="0.15" spans="1:19">
      <c r="A35" s="833" t="s">
        <v>142</v>
      </c>
      <c r="B35" s="832"/>
      <c r="C35" s="54"/>
      <c r="D35" s="54">
        <f>SUM(D8:D34)</f>
        <v>12670</v>
      </c>
      <c r="E35" s="21">
        <f>SUM(E8:E34)</f>
        <v>10550</v>
      </c>
      <c r="F35" s="21">
        <f>SUM(F8:F34)</f>
        <v>3211</v>
      </c>
      <c r="G35" s="21">
        <f>SUM(G8:G34)</f>
        <v>49</v>
      </c>
      <c r="H35" s="21">
        <f>SUM(H8:H34)</f>
        <v>450</v>
      </c>
      <c r="I35" s="475">
        <f>SUM(I8:I34)</f>
        <v>4484</v>
      </c>
      <c r="J35" s="21">
        <f>SUM(J8:J34)</f>
        <v>266</v>
      </c>
      <c r="K35" s="21">
        <f>SUM(K8:K34)</f>
        <v>105</v>
      </c>
      <c r="L35" s="21">
        <f>SUM(L8:L34)</f>
        <v>250</v>
      </c>
      <c r="M35" s="21">
        <f>SUM(M8:M34)</f>
        <v>105</v>
      </c>
      <c r="N35" s="21">
        <f>SUM(N8:N34)</f>
        <v>80</v>
      </c>
      <c r="O35" s="21">
        <f>SUM(O8:O34)</f>
        <v>20</v>
      </c>
      <c r="P35" s="21">
        <f>SUM(P8:P34)</f>
        <v>205</v>
      </c>
      <c r="Q35" s="21">
        <f>SUM(Q8:Q34)</f>
        <v>1530</v>
      </c>
      <c r="R35" s="21">
        <f>SUM(R8:R34)</f>
        <v>460</v>
      </c>
      <c r="S35" s="54"/>
    </row>
  </sheetData>
  <mergeCells count="30">
    <mergeCell ref="A4:A7"/>
    <mergeCell ref="C4:D4"/>
    <mergeCell ref="G6:H6"/>
    <mergeCell ref="F5:H5"/>
    <mergeCell ref="F6:F7"/>
    <mergeCell ref="E5:E7"/>
    <mergeCell ref="D5:D7"/>
    <mergeCell ref="C5:C7"/>
    <mergeCell ref="B4:B7"/>
    <mergeCell ref="J6:J7"/>
    <mergeCell ref="M6:P6"/>
    <mergeCell ref="Q6:Q7"/>
    <mergeCell ref="I5:Q5"/>
    <mergeCell ref="R4:R7"/>
    <mergeCell ref="E4:Q4"/>
    <mergeCell ref="I6:I7"/>
    <mergeCell ref="S4:S7"/>
    <mergeCell ref="A2:S2"/>
    <mergeCell ref="L6:L7"/>
    <mergeCell ref="A17:A18"/>
    <mergeCell ref="S17:S18"/>
    <mergeCell ref="D17:D18"/>
    <mergeCell ref="C17:C18"/>
    <mergeCell ref="A35:B35"/>
    <mergeCell ref="K6:K7"/>
    <mergeCell ref="A24:A25"/>
    <mergeCell ref="D24:D25"/>
    <mergeCell ref="R24:R25"/>
    <mergeCell ref="S24:S25"/>
    <mergeCell ref="C24:C25"/>
  </mergeCells>
  <phoneticPr fontId="0" type="noConversion"/>
  <dataValidations count="40">
    <dataValidation showInputMessage="1" errorTitle="输入信息不符合" prompt="公办或民办" allowBlank="1" errorStyle="warning" error="请填入公办或民办" type="any" sqref="T6" showErrorMessage="1"/>
    <dataValidation showInputMessage="1" errorTitle="输入信息不符合" prompt="公办或民办" allowBlank="1" errorStyle="warning" error="请填入公办或民办" type="any" sqref="X7:Z7" showErrorMessage="1"/>
    <dataValidation showInputMessage="1" errorTitle="输入信息不符合" prompt="公办或民办" allowBlank="1" errorStyle="warning" error="请填入公办或民办" type="any" sqref="W13" showErrorMessage="1"/>
    <dataValidation showInputMessage="1" errorTitle="输入信息不符合" prompt="公办或民办" allowBlank="1" errorStyle="warning" error="请填入公办或民办" type="any" sqref="X13:Z13" showErrorMessage="1"/>
    <dataValidation showInputMessage="1" errorTitle="输入信息不符合" prompt="公办或民办" allowBlank="1" errorStyle="warning" error="请填入公办或民办" type="any" sqref="X17:Z18" showErrorMessage="1"/>
    <dataValidation showInputMessage="1" errorTitle="输入信息不符合" prompt="公办或民办" allowBlank="1" errorStyle="warning" error="请填入公办或民办" type="any" sqref="T19:U19" showErrorMessage="1"/>
    <dataValidation showInputMessage="1" errorTitle="输入信息不符合" prompt="公办或民办" allowBlank="1" errorStyle="warning" error="请填入公办或民办" type="any" sqref="U19" showErrorMessage="1"/>
    <dataValidation showInputMessage="1" errorTitle="输入信息不符合" prompt="公办或民办" allowBlank="1" errorStyle="warning" error="请填入公办或民办" type="any" sqref="V19:W19" showErrorMessage="1"/>
    <dataValidation showInputMessage="1" errorTitle="输入信息不符合" prompt="公办或民办" allowBlank="1" errorStyle="warning" error="请填入公办或民办" type="any" sqref="X19:Z19" showErrorMessage="1"/>
    <dataValidation showInputMessage="1" errorTitle="输入信息不符合" prompt="公办或民办" allowBlank="1" errorStyle="warning" error="请填入公办或民办" type="any" sqref="T21:U21" showErrorMessage="1"/>
    <dataValidation showInputMessage="1" errorTitle="输入信息不符合" prompt="公办或民办" allowBlank="1" errorStyle="warning" error="请填入公办或民办" type="any" sqref="U21" showErrorMessage="1"/>
    <dataValidation showInputMessage="1" errorTitle="输入信息不符合" prompt="公办或民办" allowBlank="1" errorStyle="warning" error="请填入公办或民办" type="any" sqref="V21:W21" showErrorMessage="1"/>
    <dataValidation showInputMessage="1" errorTitle="输入信息不符合" prompt="公办或民办" allowBlank="1" errorStyle="warning" error="请填入公办或民办" type="any" sqref="X21:Z21" showErrorMessage="1"/>
    <dataValidation showInputMessage="1" errorTitle="输入信息不符合" prompt="公办或民办" allowBlank="1" errorStyle="warning" error="请填入公办或民办" type="any" sqref="T22:U22" showErrorMessage="1"/>
    <dataValidation showInputMessage="1" errorTitle="输入信息不符合" prompt="公办或民办" allowBlank="1" errorStyle="warning" error="请填入公办或民办" type="any" sqref="U22" showErrorMessage="1"/>
    <dataValidation showInputMessage="1" errorTitle="输入信息不符合" prompt="公办或民办" allowBlank="1" errorStyle="warning" error="请填入公办或民办" type="any" sqref="V22:W22" showErrorMessage="1"/>
    <dataValidation showInputMessage="1" errorTitle="输入信息不符合" prompt="公办或民办" allowBlank="1" errorStyle="warning" error="请填入公办或民办" type="any" sqref="X22:Z22" showErrorMessage="1"/>
    <dataValidation showInputMessage="1" errorTitle="输入信息不符合" prompt="公办或民办" allowBlank="1" errorStyle="warning" error="请填入公办或民办" type="any" sqref="X24:Z25" showErrorMessage="1"/>
    <dataValidation showInputMessage="1" errorTitle="输入信息不符合" prompt="公办或民办" allowBlank="1" errorStyle="warning" error="请填入公办或民办" type="any" sqref="X29:Z29" showErrorMessage="1"/>
    <dataValidation showInputMessage="1" errorTitle="输入信息不符合" prompt="公办或民办" allowBlank="1" errorStyle="warning" error="请填入公办或民办" type="any" sqref="T41:U41" showErrorMessage="1"/>
    <dataValidation showInputMessage="1" errorTitle="输入信息不符合" prompt="公办或民办" allowBlank="1" errorStyle="warning" error="请填入公办或民办" type="any" sqref="U41" showErrorMessage="1"/>
    <dataValidation showInputMessage="1" errorTitle="输入信息不符合" prompt="公办或民办" allowBlank="1" errorStyle="warning" error="请填入公办或民办" type="any" sqref="V41:W41" showErrorMessage="1"/>
    <dataValidation showInputMessage="1" errorTitle="输入信息不符合" prompt="公办或民办" allowBlank="1" errorStyle="warning" error="请填入公办或民办" type="any" sqref="X41:Z41" showErrorMessage="1"/>
    <dataValidation showInputMessage="1" errorTitle="输入信息不符合" prompt="公办或民办" allowBlank="1" errorStyle="warning" error="请填入公办或民办" type="any" sqref="T48:U48" showErrorMessage="1"/>
    <dataValidation showInputMessage="1" errorTitle="输入信息不符合" prompt="公办或民办" allowBlank="1" errorStyle="warning" error="请填入公办或民办" type="any" sqref="U48" showErrorMessage="1"/>
    <dataValidation showInputMessage="1" errorTitle="输入信息不符合" prompt="公办或民办" allowBlank="1" errorStyle="warning" error="请填入公办或民办" type="any" sqref="V48:W48" showErrorMessage="1"/>
    <dataValidation showInputMessage="1" errorTitle="输入信息不符合" prompt="公办或民办" allowBlank="1" errorStyle="warning" error="请填入公办或民办" type="any" sqref="X48:Z48" showErrorMessage="1"/>
    <dataValidation showInputMessage="1" errorTitle="输入信息不符合" prompt="公办或民办" allowBlank="1" errorStyle="warning" error="请填入公办或民办" type="any" sqref="T54:U54" showErrorMessage="1"/>
    <dataValidation showInputMessage="1" errorTitle="输入信息不符合" prompt="公办或民办" allowBlank="1" errorStyle="warning" error="请填入公办或民办" type="any" sqref="U54" showErrorMessage="1"/>
    <dataValidation showInputMessage="1" errorTitle="输入信息不符合" prompt="公办或民办" allowBlank="1" errorStyle="warning" error="请填入公办或民办" type="any" sqref="V54:W54" showErrorMessage="1"/>
    <dataValidation showInputMessage="1" errorTitle="输入信息不符合" prompt="公办或民办" allowBlank="1" errorStyle="warning" error="请填入公办或民办" type="any" sqref="X54:Z54" showErrorMessage="1"/>
    <dataValidation showInputMessage="1" errorTitle="输入信息不符合" prompt="公办或民办" allowBlank="1" errorStyle="warning" error="请填入公办或民办" type="any" sqref="T68:U68" showErrorMessage="1"/>
    <dataValidation showInputMessage="1" errorTitle="输入信息不符合" prompt="公办或民办" allowBlank="1" errorStyle="warning" error="请填入公办或民办" type="any" sqref="U68" showErrorMessage="1"/>
    <dataValidation showInputMessage="1" errorTitle="输入信息不符合" prompt="公办或民办" allowBlank="1" errorStyle="warning" error="请填入公办或民办" type="any" sqref="V68:W68" showErrorMessage="1"/>
    <dataValidation showInputMessage="1" errorTitle="输入信息不符合" prompt="公办或民办" allowBlank="1" errorStyle="warning" error="请填入公办或民办" type="any" sqref="X68:Z68" showErrorMessage="1"/>
    <dataValidation showInputMessage="1" errorTitle="输入信息不符合" prompt="公办或民办" allowBlank="1" errorStyle="warning" error="请填入公办或民办" type="any" sqref="U34:U40" showErrorMessage="1"/>
    <dataValidation showInputMessage="1" errorTitle="输入信息不符合" prompt="公办或民办" allowBlank="1" errorStyle="warning" error="请填入公办或民办" type="any" sqref="V34:W40" showErrorMessage="1"/>
    <dataValidation showInputMessage="1" errorTitle="输入信息不符合" prompt="公办或民办" allowBlank="1" errorStyle="warning" error="请填入公办或民办" type="any" sqref="X34:Z35" showErrorMessage="1"/>
    <dataValidation showInputMessage="1" errorTitle="输入信息不符合" prompt="公办或民办" allowBlank="1" errorStyle="warning" error="请填入公办或民办" type="any" sqref="X34:Z40" showErrorMessage="1"/>
    <dataValidation showInputMessage="1" errorTitle="输入信息不符合" prompt="公办或民办" allowBlank="1" errorStyle="warning" error="请填入公办或民办" type="any" sqref="T34:U40" showErrorMessage="1"/>
  </dataValidations>
  <pageMargins left="0.5513199671046941" right="0.5908983429585856" top="0.5513199671046941" bottom="0.5908983429585856" header="0.29926813962891347" footer="0.29926813962891347"/>
  <pageSetup paperSize="9" scale="80" orientation="landscape" fitToWidth="0" fitToHeight="0"/>
  <rowBreaks count="1" manualBreakCount="1">
    <brk id="16" max="16383" man="1"/>
  </rowBreaks>
  <extLst>
    <ext uri="{2D9387EB-5337-4D45-933B-B4D357D02E09}">
      <gutter val="0.0" pos="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R31"/>
  <sheetViews>
    <sheetView view="pageBreakPreview" zoomScale="100" topLeftCell="A1" workbookViewId="0">
      <pane xSplit="2" ySplit="6" topLeftCell="C7" activePane="bottomRight" state="frozen"/>
      <selection activeCell="Q12" activeCellId="0" sqref="Q12"/>
      <selection pane="topRight" activeCell="Q12" activeCellId="0" sqref="Q12"/>
      <selection pane="bottomLeft" activeCell="Q12" activeCellId="0" sqref="Q12"/>
      <selection pane="bottomRight" activeCell="Q12" activeCellId="0" sqref="Q12"/>
    </sheetView>
  </sheetViews>
  <sheetFormatPr defaultRowHeight="14.25" defaultColWidth="9.000137329101562" x14ac:dyDescent="0.15"/>
  <cols>
    <col min="1" max="1" width="7.75" customWidth="1"/>
    <col min="2" max="2" width="6.875" customWidth="1"/>
    <col min="3" max="3" width="16.0" customWidth="1"/>
    <col min="4" max="4" width="10.0" customWidth="1"/>
    <col min="5" max="5" width="5.5" customWidth="1"/>
    <col min="6" max="6" width="6.75" customWidth="1"/>
    <col min="7" max="7" width="7.25" customWidth="1"/>
    <col min="8" max="8" width="6.375" customWidth="1"/>
    <col min="9" max="10" width="7.25" customWidth="1"/>
    <col min="11" max="11" width="12.0" customWidth="1"/>
    <col min="12" max="12" width="5.0" customWidth="1"/>
    <col min="13" max="14" width="4.75" customWidth="1"/>
    <col min="15" max="15" width="5.125" customWidth="1"/>
    <col min="16" max="16" width="4.0" customWidth="1"/>
    <col min="17" max="17" width="23.25" customWidth="1"/>
    <col min="18" max="18" width="27.5" customWidth="1"/>
  </cols>
  <sheetData>
    <row r="1" ht="19.8" customHeight="1" x14ac:dyDescent="0.15" spans="1:1">
      <c r="A1" t="s">
        <v>257</v>
      </c>
    </row>
    <row r="2" ht="18.75" customHeight="1" x14ac:dyDescent="0.15" spans="1:17">
      <c r="A2" s="810" t="s">
        <v>258</v>
      </c>
      <c r="B2" s="810"/>
      <c r="C2" s="810"/>
      <c r="D2" s="810"/>
      <c r="E2" s="810"/>
      <c r="F2" s="810"/>
      <c r="G2" s="810"/>
      <c r="H2" s="810"/>
      <c r="I2" s="810"/>
      <c r="J2" s="810"/>
      <c r="K2" s="810"/>
      <c r="L2" s="810"/>
      <c r="M2" s="810"/>
      <c r="N2" s="810"/>
      <c r="O2" s="810"/>
      <c r="P2" s="810"/>
      <c r="Q2" s="810"/>
    </row>
    <row r="3" ht="24.0" customHeight="1" x14ac:dyDescent="0.15" spans="1:17">
      <c r="O3" s="818" t="s">
        <v>203</v>
      </c>
      <c r="P3" s="818"/>
      <c r="Q3" s="818"/>
    </row>
    <row r="4" ht="14.25" customHeight="1" x14ac:dyDescent="0.15" spans="1:17">
      <c r="A4" s="888" t="s">
        <v>225</v>
      </c>
      <c r="B4" s="888" t="s">
        <v>259</v>
      </c>
      <c r="C4" s="887" t="s">
        <v>5</v>
      </c>
      <c r="D4" s="887" t="s">
        <v>260</v>
      </c>
      <c r="E4" s="887" t="s">
        <v>142</v>
      </c>
      <c r="F4" s="887"/>
      <c r="G4" s="887" t="s">
        <v>147</v>
      </c>
      <c r="H4" s="887"/>
      <c r="I4" s="887"/>
      <c r="J4" s="887"/>
      <c r="K4" s="887"/>
      <c r="L4" s="887"/>
      <c r="M4" s="887"/>
      <c r="N4" s="887"/>
      <c r="O4" s="887"/>
      <c r="P4" s="887"/>
      <c r="Q4" s="891" t="s">
        <v>7</v>
      </c>
    </row>
    <row r="5" ht="19.8" customHeight="1" x14ac:dyDescent="0.15" spans="1:17">
      <c r="A5" s="888"/>
      <c r="B5" s="888"/>
      <c r="C5" s="887"/>
      <c r="D5" s="887"/>
      <c r="E5" s="887"/>
      <c r="F5" s="887"/>
      <c r="G5" s="887" t="s">
        <v>151</v>
      </c>
      <c r="H5" s="887" t="s">
        <v>261</v>
      </c>
      <c r="I5" s="887" t="s">
        <v>262</v>
      </c>
      <c r="J5" s="891" t="s">
        <v>263</v>
      </c>
      <c r="K5" s="887" t="s">
        <v>264</v>
      </c>
      <c r="L5" s="887" t="s">
        <v>160</v>
      </c>
      <c r="M5" s="887"/>
      <c r="N5" s="887"/>
      <c r="O5" s="887"/>
      <c r="P5" s="887" t="s">
        <v>161</v>
      </c>
      <c r="Q5" s="890"/>
    </row>
    <row r="6" ht="74.24887" customHeight="1" x14ac:dyDescent="0.15" spans="1:17">
      <c r="A6" s="888"/>
      <c r="B6" s="888"/>
      <c r="C6" s="887"/>
      <c r="D6" s="887"/>
      <c r="E6" s="354" t="s">
        <v>149</v>
      </c>
      <c r="F6" s="354" t="s">
        <v>150</v>
      </c>
      <c r="G6" s="887"/>
      <c r="H6" s="887"/>
      <c r="I6" s="887"/>
      <c r="J6" s="889"/>
      <c r="K6" s="887"/>
      <c r="L6" s="354" t="s">
        <v>164</v>
      </c>
      <c r="M6" s="354" t="s">
        <v>165</v>
      </c>
      <c r="N6" s="354" t="s">
        <v>166</v>
      </c>
      <c r="O6" s="354" t="s">
        <v>38</v>
      </c>
      <c r="P6" s="887"/>
      <c r="Q6" s="889"/>
    </row>
    <row r="7" ht="40.499382" customHeight="1" x14ac:dyDescent="0.15" spans="1:17">
      <c r="A7" s="881" t="s">
        <v>69</v>
      </c>
      <c r="B7" s="881">
        <f>G7+G8+G9+G10+G11+G13+G14+G15+G12</f>
        <v>1650</v>
      </c>
      <c r="C7" s="500" t="s">
        <v>70</v>
      </c>
      <c r="D7" s="88" t="s">
        <v>167</v>
      </c>
      <c r="E7" s="88">
        <f>F7/50</f>
        <v>17</v>
      </c>
      <c r="F7" s="88">
        <v>850</v>
      </c>
      <c r="G7" s="88">
        <v>800</v>
      </c>
      <c r="H7" s="88">
        <f>G7*0.5</f>
        <v>400</v>
      </c>
      <c r="I7" s="88"/>
      <c r="J7" s="88">
        <f>G7-H7-I7-K7-L7-M7-N7-P7</f>
        <v>242</v>
      </c>
      <c r="K7" s="88">
        <v>128</v>
      </c>
      <c r="L7" s="88">
        <v>13</v>
      </c>
      <c r="M7" s="88">
        <v>17</v>
      </c>
      <c r="N7" s="88"/>
      <c r="O7" s="88">
        <f>L7+N7+M7</f>
        <v>30</v>
      </c>
      <c r="P7" s="88"/>
      <c r="Q7" s="508" t="s">
        <v>265</v>
      </c>
    </row>
    <row r="8" ht="44.0" customHeight="1" x14ac:dyDescent="0.15" spans="1:17">
      <c r="A8" s="880"/>
      <c r="B8" s="880"/>
      <c r="C8" s="500" t="s">
        <v>184</v>
      </c>
      <c r="D8" s="88" t="s">
        <v>167</v>
      </c>
      <c r="E8" s="88">
        <f>F8/50</f>
        <v>11</v>
      </c>
      <c r="F8" s="88">
        <v>550</v>
      </c>
      <c r="G8" s="88">
        <v>350</v>
      </c>
      <c r="H8" s="88">
        <f>G8*0.5</f>
        <v>175</v>
      </c>
      <c r="I8" s="88"/>
      <c r="J8" s="88">
        <f>G8-H8-I8-K8-L8-M8-N8-P8</f>
        <v>151</v>
      </c>
      <c r="K8" s="88"/>
      <c r="L8" s="88">
        <v>24</v>
      </c>
      <c r="M8" s="88"/>
      <c r="N8" s="88"/>
      <c r="O8" s="88">
        <f>L8+N8+M8</f>
        <v>24</v>
      </c>
      <c r="P8" s="88"/>
      <c r="Q8" s="507" t="s">
        <v>266</v>
      </c>
    </row>
    <row r="9" ht="36.0" customHeight="1" x14ac:dyDescent="0.15" spans="1:17">
      <c r="A9" s="880"/>
      <c r="B9" s="880"/>
      <c r="C9" s="500" t="s">
        <v>75</v>
      </c>
      <c r="D9" s="88" t="s">
        <v>183</v>
      </c>
      <c r="E9" s="88">
        <f>F9/50</f>
        <v>11</v>
      </c>
      <c r="F9" s="88">
        <v>550</v>
      </c>
      <c r="G9" s="88">
        <v>50</v>
      </c>
      <c r="H9" s="88"/>
      <c r="I9" s="88"/>
      <c r="J9" s="88">
        <f>G9-H9-I9-K9-L9-M9-N9-P9</f>
        <v>50</v>
      </c>
      <c r="K9" s="88"/>
      <c r="L9" s="88"/>
      <c r="M9" s="88"/>
      <c r="N9" s="88"/>
      <c r="O9" s="88"/>
      <c r="P9" s="88"/>
      <c r="Q9" s="507" t="s">
        <v>267</v>
      </c>
    </row>
    <row r="10" ht="25.8" customHeight="1" x14ac:dyDescent="0.15" spans="1:17">
      <c r="A10" s="880"/>
      <c r="B10" s="880"/>
      <c r="C10" s="852" t="s">
        <v>44</v>
      </c>
      <c r="D10" s="88" t="s">
        <v>167</v>
      </c>
      <c r="E10" s="865">
        <v>3</v>
      </c>
      <c r="F10" s="848">
        <v>500</v>
      </c>
      <c r="G10" s="88">
        <v>75</v>
      </c>
      <c r="H10" s="88"/>
      <c r="I10" s="88"/>
      <c r="J10" s="88">
        <f>G10-H10-I10-K10-L10-M10-N10-P10</f>
        <v>75</v>
      </c>
      <c r="K10" s="88"/>
      <c r="L10" s="88"/>
      <c r="M10" s="88"/>
      <c r="N10" s="88"/>
      <c r="O10" s="88"/>
      <c r="P10" s="88"/>
      <c r="Q10" s="850" t="s">
        <v>268</v>
      </c>
    </row>
    <row r="11" ht="25.8" customHeight="1" x14ac:dyDescent="0.15" spans="1:17">
      <c r="A11" s="880"/>
      <c r="B11" s="880"/>
      <c r="C11" s="851"/>
      <c r="D11" s="88" t="s">
        <v>183</v>
      </c>
      <c r="E11" s="865"/>
      <c r="F11" s="847"/>
      <c r="G11" s="88">
        <v>75</v>
      </c>
      <c r="H11" s="88"/>
      <c r="I11" s="88"/>
      <c r="J11" s="88">
        <f>G11-H11-I11-K11-L11-M11-N11-P11</f>
        <v>75</v>
      </c>
      <c r="K11" s="88"/>
      <c r="L11" s="88"/>
      <c r="M11" s="88"/>
      <c r="N11" s="88"/>
      <c r="O11" s="88"/>
      <c r="P11" s="88"/>
      <c r="Q11" s="849"/>
    </row>
    <row r="12" ht="50.25" customHeight="1" x14ac:dyDescent="0.15" spans="1:17">
      <c r="A12" s="880"/>
      <c r="B12" s="880"/>
      <c r="C12" s="500" t="s">
        <v>79</v>
      </c>
      <c r="D12" s="88" t="s">
        <v>167</v>
      </c>
      <c r="E12" s="88">
        <f>F12/50</f>
        <v>7</v>
      </c>
      <c r="F12" s="88">
        <v>350</v>
      </c>
      <c r="G12" s="88">
        <v>100</v>
      </c>
      <c r="H12" s="88"/>
      <c r="I12" s="88"/>
      <c r="J12" s="88">
        <f>G12-H12-I12-K12-L12-M12-N12-P12</f>
        <v>100</v>
      </c>
      <c r="K12" s="88"/>
      <c r="L12" s="88"/>
      <c r="M12" s="88"/>
      <c r="N12" s="88"/>
      <c r="O12" s="88"/>
      <c r="P12" s="88"/>
      <c r="Q12" s="508" t="s">
        <v>269</v>
      </c>
    </row>
    <row r="13" ht="41.99936" customHeight="1" x14ac:dyDescent="0.15" spans="1:17">
      <c r="A13" s="880"/>
      <c r="B13" s="880"/>
      <c r="C13" s="500" t="s">
        <v>80</v>
      </c>
      <c r="D13" s="88" t="s">
        <v>183</v>
      </c>
      <c r="E13" s="88">
        <f>F13/50</f>
        <v>4</v>
      </c>
      <c r="F13" s="88">
        <v>200</v>
      </c>
      <c r="G13" s="88">
        <v>100</v>
      </c>
      <c r="H13" s="88"/>
      <c r="I13" s="88"/>
      <c r="J13" s="88">
        <f>G13-H13-I13-K13-L13-M13-N13-P13</f>
        <v>100</v>
      </c>
      <c r="K13" s="88"/>
      <c r="L13" s="88"/>
      <c r="M13" s="88"/>
      <c r="N13" s="88"/>
      <c r="O13" s="88"/>
      <c r="P13" s="88"/>
      <c r="Q13" s="508" t="s">
        <v>270</v>
      </c>
    </row>
    <row r="14" ht="22.2" customHeight="1" x14ac:dyDescent="0.15" spans="1:17">
      <c r="A14" s="880"/>
      <c r="B14" s="880"/>
      <c r="C14" s="500" t="s">
        <v>271</v>
      </c>
      <c r="D14" s="88" t="s">
        <v>183</v>
      </c>
      <c r="E14" s="88">
        <f>F14/50</f>
        <v>1</v>
      </c>
      <c r="F14" s="88">
        <v>50</v>
      </c>
      <c r="G14" s="88">
        <v>50</v>
      </c>
      <c r="H14" s="88"/>
      <c r="I14" s="88"/>
      <c r="J14" s="88">
        <f>G14-H14-I14-K14-L14-M14-N14-P14</f>
        <v>50</v>
      </c>
      <c r="K14" s="88"/>
      <c r="L14" s="88"/>
      <c r="M14" s="88"/>
      <c r="N14" s="88"/>
      <c r="O14" s="88"/>
      <c r="P14" s="88"/>
      <c r="Q14" s="508"/>
    </row>
    <row r="15" ht="18.0" customHeight="1" x14ac:dyDescent="0.15" spans="1:17">
      <c r="A15" s="879"/>
      <c r="B15" s="879"/>
      <c r="C15" s="500" t="s">
        <v>82</v>
      </c>
      <c r="D15" s="88" t="s">
        <v>183</v>
      </c>
      <c r="E15" s="88">
        <f>F15/50</f>
        <v>1</v>
      </c>
      <c r="F15" s="88">
        <v>50</v>
      </c>
      <c r="G15" s="88">
        <v>50</v>
      </c>
      <c r="H15" s="88"/>
      <c r="I15" s="88"/>
      <c r="J15" s="88">
        <f>G15-H15-I15-K15-L15-M15-N15-P15</f>
        <v>50</v>
      </c>
      <c r="K15" s="88"/>
      <c r="L15" s="88"/>
      <c r="M15" s="88"/>
      <c r="N15" s="88"/>
      <c r="O15" s="88"/>
      <c r="P15" s="88"/>
      <c r="Q15" s="508"/>
    </row>
    <row r="16" ht="28.0" customHeight="1" x14ac:dyDescent="0.15" spans="1:17">
      <c r="A16" s="886" t="s">
        <v>95</v>
      </c>
      <c r="B16" s="886">
        <f>G16+G17+G18</f>
        <v>1010</v>
      </c>
      <c r="C16" s="500" t="s">
        <v>96</v>
      </c>
      <c r="D16" s="88" t="s">
        <v>167</v>
      </c>
      <c r="E16" s="88">
        <f>F16/50</f>
        <v>13</v>
      </c>
      <c r="F16" s="88">
        <v>650</v>
      </c>
      <c r="G16" s="88">
        <v>650</v>
      </c>
      <c r="H16" s="88">
        <f>G16*0.5</f>
        <v>325</v>
      </c>
      <c r="I16" s="88"/>
      <c r="J16" s="88">
        <f>G16-H16-I16-K16-L16-M16-N16-P16</f>
        <v>200</v>
      </c>
      <c r="K16" s="88">
        <v>98</v>
      </c>
      <c r="L16" s="88">
        <v>20</v>
      </c>
      <c r="M16" s="88">
        <v>7</v>
      </c>
      <c r="N16" s="88"/>
      <c r="O16" s="88">
        <f>L16+N16+M16</f>
        <v>27</v>
      </c>
      <c r="P16" s="88"/>
      <c r="Q16" s="88"/>
    </row>
    <row r="17" ht="50.99922" customHeight="1" x14ac:dyDescent="0.15" spans="1:17">
      <c r="A17" s="895"/>
      <c r="B17" s="895"/>
      <c r="C17" s="500" t="s">
        <v>34</v>
      </c>
      <c r="D17" s="88" t="s">
        <v>167</v>
      </c>
      <c r="E17" s="88">
        <v>8</v>
      </c>
      <c r="F17" s="88">
        <v>400</v>
      </c>
      <c r="G17" s="88">
        <v>60</v>
      </c>
      <c r="H17" s="88"/>
      <c r="I17" s="88"/>
      <c r="J17" s="88">
        <v>60</v>
      </c>
      <c r="K17" s="88"/>
      <c r="L17" s="88"/>
      <c r="M17" s="88"/>
      <c r="N17" s="88"/>
      <c r="O17" s="88"/>
      <c r="P17" s="88"/>
      <c r="Q17" s="508" t="s">
        <v>272</v>
      </c>
    </row>
    <row r="18" ht="27.0" customHeight="1" x14ac:dyDescent="0.15" spans="1:17">
      <c r="A18" s="885"/>
      <c r="B18" s="885"/>
      <c r="C18" s="500" t="s">
        <v>98</v>
      </c>
      <c r="D18" s="88" t="s">
        <v>183</v>
      </c>
      <c r="E18" s="88">
        <f>F18/50</f>
        <v>6</v>
      </c>
      <c r="F18" s="88">
        <v>300</v>
      </c>
      <c r="G18" s="88">
        <v>300</v>
      </c>
      <c r="H18" s="88"/>
      <c r="I18" s="88"/>
      <c r="J18" s="88">
        <f>G18-H18-I18-K18-L18-M18-N18-P18</f>
        <v>285</v>
      </c>
      <c r="K18" s="88"/>
      <c r="L18" s="88">
        <v>10</v>
      </c>
      <c r="M18" s="88">
        <v>5</v>
      </c>
      <c r="N18" s="88"/>
      <c r="O18" s="88">
        <f>L18+N18+M18</f>
        <v>15</v>
      </c>
      <c r="P18" s="88"/>
      <c r="Q18" s="88"/>
    </row>
    <row r="19" ht="71.9989" customHeight="1" x14ac:dyDescent="0.15" spans="1:17">
      <c r="A19" s="884" t="s">
        <v>83</v>
      </c>
      <c r="B19" s="894">
        <f>G19+G20+G21</f>
        <v>1350</v>
      </c>
      <c r="C19" s="500" t="s">
        <v>84</v>
      </c>
      <c r="D19" s="88" t="s">
        <v>167</v>
      </c>
      <c r="E19" s="88">
        <f>F19/50</f>
        <v>14</v>
      </c>
      <c r="F19" s="88">
        <v>700</v>
      </c>
      <c r="G19" s="88">
        <v>700</v>
      </c>
      <c r="H19" s="88">
        <f>G19*0.5</f>
        <v>350</v>
      </c>
      <c r="I19" s="88"/>
      <c r="J19" s="88">
        <f>G19-H19-I19-K19-L19-M19-N19-P19</f>
        <v>110</v>
      </c>
      <c r="K19" s="88">
        <v>210</v>
      </c>
      <c r="L19" s="88">
        <v>30</v>
      </c>
      <c r="M19" s="88"/>
      <c r="N19" s="88"/>
      <c r="O19" s="88">
        <f>L19+N19+M19</f>
        <v>30</v>
      </c>
      <c r="P19" s="88"/>
      <c r="Q19" s="103" t="s">
        <v>273</v>
      </c>
    </row>
    <row r="20" ht="30.0" customHeight="1" x14ac:dyDescent="0.15" spans="1:17">
      <c r="A20" s="883"/>
      <c r="B20" s="893"/>
      <c r="C20" s="500" t="s">
        <v>172</v>
      </c>
      <c r="D20" s="88" t="s">
        <v>167</v>
      </c>
      <c r="E20" s="88">
        <f>F20/50</f>
        <v>11</v>
      </c>
      <c r="F20" s="88">
        <v>550</v>
      </c>
      <c r="G20" s="88">
        <v>50</v>
      </c>
      <c r="H20" s="88"/>
      <c r="I20" s="88"/>
      <c r="J20" s="88">
        <f>G20-H20-I20-K20-L20-M20-N20-P20</f>
        <v>50</v>
      </c>
      <c r="K20" s="88"/>
      <c r="L20" s="88"/>
      <c r="M20" s="88"/>
      <c r="N20" s="88"/>
      <c r="O20" s="88"/>
      <c r="P20" s="88"/>
      <c r="Q20" s="88"/>
    </row>
    <row r="21" ht="36.0" customHeight="1" x14ac:dyDescent="0.15" spans="1:17">
      <c r="A21" s="882"/>
      <c r="B21" s="892"/>
      <c r="C21" s="500" t="s">
        <v>85</v>
      </c>
      <c r="D21" s="88" t="s">
        <v>183</v>
      </c>
      <c r="E21" s="88">
        <f>F21/50</f>
        <v>12</v>
      </c>
      <c r="F21" s="88">
        <v>600</v>
      </c>
      <c r="G21" s="88">
        <v>600</v>
      </c>
      <c r="H21" s="88"/>
      <c r="I21" s="88"/>
      <c r="J21" s="88">
        <f>G21-H21-I21-K21-L21-M21-N21-P21</f>
        <v>600</v>
      </c>
      <c r="K21" s="88"/>
      <c r="L21" s="88"/>
      <c r="M21" s="88"/>
      <c r="N21" s="88"/>
      <c r="O21" s="88"/>
      <c r="P21" s="88"/>
      <c r="Q21" s="88"/>
    </row>
    <row r="22" ht="27.0" customHeight="1" x14ac:dyDescent="0.15" spans="1:17">
      <c r="A22" s="886" t="s">
        <v>112</v>
      </c>
      <c r="B22" s="886">
        <f>F22+F23+F24</f>
        <v>3050</v>
      </c>
      <c r="C22" s="500" t="s">
        <v>113</v>
      </c>
      <c r="D22" s="88" t="s">
        <v>167</v>
      </c>
      <c r="E22" s="88">
        <f>F22/50</f>
        <v>28</v>
      </c>
      <c r="F22" s="88">
        <v>1400</v>
      </c>
      <c r="G22" s="88">
        <v>1400</v>
      </c>
      <c r="H22" s="88">
        <f>G22*0.5-I22</f>
        <v>683</v>
      </c>
      <c r="I22" s="88">
        <v>17</v>
      </c>
      <c r="J22" s="88">
        <f>G22-H22-I22-K22-L22-M22-N22-P22</f>
        <v>700</v>
      </c>
      <c r="K22" s="88"/>
      <c r="L22" s="88"/>
      <c r="M22" s="88"/>
      <c r="N22" s="88"/>
      <c r="O22" s="88"/>
      <c r="P22" s="88"/>
      <c r="Q22" s="88"/>
    </row>
    <row r="23" ht="27.0" customHeight="1" x14ac:dyDescent="0.15" spans="1:17">
      <c r="A23" s="895"/>
      <c r="B23" s="895"/>
      <c r="C23" s="500" t="s">
        <v>114</v>
      </c>
      <c r="D23" s="88" t="s">
        <v>183</v>
      </c>
      <c r="E23" s="88">
        <f>F23/50</f>
        <v>25</v>
      </c>
      <c r="F23" s="88">
        <v>1250</v>
      </c>
      <c r="G23" s="88">
        <v>1250</v>
      </c>
      <c r="H23" s="88"/>
      <c r="I23" s="88"/>
      <c r="J23" s="88">
        <f>G23-H23-I23-K23-L23-M23-N23-P23</f>
        <v>1250</v>
      </c>
      <c r="K23" s="88"/>
      <c r="L23" s="88"/>
      <c r="M23" s="88"/>
      <c r="N23" s="88"/>
      <c r="O23" s="88"/>
      <c r="P23" s="88"/>
      <c r="Q23" s="88"/>
    </row>
    <row r="24" ht="27.0" customHeight="1" x14ac:dyDescent="0.15" spans="1:17">
      <c r="A24" s="885"/>
      <c r="B24" s="885"/>
      <c r="C24" s="500" t="s">
        <v>115</v>
      </c>
      <c r="D24" s="88" t="s">
        <v>183</v>
      </c>
      <c r="E24" s="88">
        <f>F24/50</f>
        <v>8</v>
      </c>
      <c r="F24" s="88">
        <v>400</v>
      </c>
      <c r="G24" s="88">
        <v>400</v>
      </c>
      <c r="H24" s="88"/>
      <c r="I24" s="88"/>
      <c r="J24" s="88">
        <f>G24-H24-I24-K24-L24-M24-N24-P24</f>
        <v>400</v>
      </c>
      <c r="K24" s="88"/>
      <c r="L24" s="88"/>
      <c r="M24" s="88"/>
      <c r="N24" s="88"/>
      <c r="O24" s="88"/>
      <c r="P24" s="88"/>
      <c r="Q24" s="88"/>
    </row>
    <row r="25" ht="27.0" customHeight="1" x14ac:dyDescent="0.15" spans="1:17">
      <c r="A25" s="886" t="s">
        <v>103</v>
      </c>
      <c r="B25" s="886">
        <f>F25+F26</f>
        <v>1400</v>
      </c>
      <c r="C25" s="500" t="s">
        <v>104</v>
      </c>
      <c r="D25" s="88" t="s">
        <v>167</v>
      </c>
      <c r="E25" s="88">
        <f>F25/50</f>
        <v>20</v>
      </c>
      <c r="F25" s="88">
        <v>1000</v>
      </c>
      <c r="G25" s="88">
        <v>1000</v>
      </c>
      <c r="H25" s="88">
        <f>G25*0.5-I25</f>
        <v>490</v>
      </c>
      <c r="I25" s="88">
        <v>10</v>
      </c>
      <c r="J25" s="88">
        <f>G25-H25-I25-K25-L25-M25-N25-P25</f>
        <v>500</v>
      </c>
      <c r="K25" s="88"/>
      <c r="L25" s="88"/>
      <c r="M25" s="88"/>
      <c r="N25" s="88"/>
      <c r="O25" s="88"/>
      <c r="P25" s="88"/>
      <c r="Q25" s="88"/>
    </row>
    <row r="26" ht="27.0" customHeight="1" x14ac:dyDescent="0.15" spans="1:17">
      <c r="A26" s="885"/>
      <c r="B26" s="885"/>
      <c r="C26" s="500" t="s">
        <v>274</v>
      </c>
      <c r="D26" s="88" t="s">
        <v>167</v>
      </c>
      <c r="E26" s="88">
        <f>F26/50</f>
        <v>8</v>
      </c>
      <c r="F26" s="88">
        <v>400</v>
      </c>
      <c r="G26" s="88">
        <v>400</v>
      </c>
      <c r="H26" s="88">
        <f>G26*0.5</f>
        <v>200</v>
      </c>
      <c r="I26" s="88"/>
      <c r="J26" s="88">
        <f>G26-H26-I26-K26-L26-M26-N26-P26</f>
        <v>100</v>
      </c>
      <c r="K26" s="88"/>
      <c r="L26" s="88"/>
      <c r="M26" s="88"/>
      <c r="N26" s="88"/>
      <c r="O26" s="88"/>
      <c r="P26" s="88">
        <v>100</v>
      </c>
      <c r="Q26" s="103" t="s">
        <v>275</v>
      </c>
    </row>
    <row r="27" ht="27.0" customHeight="1" x14ac:dyDescent="0.15" spans="1:17">
      <c r="A27" s="886" t="s">
        <v>108</v>
      </c>
      <c r="B27" s="886">
        <f>F27+F28</f>
        <v>2100</v>
      </c>
      <c r="C27" s="500" t="s">
        <v>209</v>
      </c>
      <c r="D27" s="88" t="s">
        <v>167</v>
      </c>
      <c r="E27" s="88">
        <f>F27/50</f>
        <v>24</v>
      </c>
      <c r="F27" s="88">
        <v>1200</v>
      </c>
      <c r="G27" s="88">
        <v>1200</v>
      </c>
      <c r="H27" s="88">
        <f>G27*0.5-I27</f>
        <v>590</v>
      </c>
      <c r="I27" s="88">
        <v>10</v>
      </c>
      <c r="J27" s="88">
        <f>G27-H27-I27-K27-L27-M27-N27-P27</f>
        <v>560</v>
      </c>
      <c r="K27" s="88"/>
      <c r="L27" s="88">
        <v>20</v>
      </c>
      <c r="M27" s="88">
        <v>20</v>
      </c>
      <c r="N27" s="88"/>
      <c r="O27" s="88">
        <f>L27+N27+M27</f>
        <v>40</v>
      </c>
      <c r="P27" s="88"/>
      <c r="Q27" s="103"/>
    </row>
    <row r="28" ht="27.0" customHeight="1" x14ac:dyDescent="0.15" spans="1:17">
      <c r="A28" s="885"/>
      <c r="B28" s="885"/>
      <c r="C28" s="500" t="s">
        <v>276</v>
      </c>
      <c r="D28" s="88" t="s">
        <v>167</v>
      </c>
      <c r="E28" s="88">
        <f>F28/50</f>
        <v>18</v>
      </c>
      <c r="F28" s="88">
        <v>900</v>
      </c>
      <c r="G28" s="88">
        <v>900</v>
      </c>
      <c r="H28" s="88">
        <f>G28*0.5</f>
        <v>450</v>
      </c>
      <c r="I28" s="88"/>
      <c r="J28" s="88">
        <f>G28-H28-I28-K28-L28-M28-N28-P28</f>
        <v>410</v>
      </c>
      <c r="K28" s="88"/>
      <c r="L28" s="88"/>
      <c r="M28" s="88"/>
      <c r="N28" s="88"/>
      <c r="O28" s="88"/>
      <c r="P28" s="88">
        <v>40</v>
      </c>
      <c r="Q28" s="103" t="s">
        <v>277</v>
      </c>
    </row>
    <row r="29" ht="26.4" customHeight="1" x14ac:dyDescent="0.15" spans="1:17">
      <c r="A29" s="886" t="s">
        <v>121</v>
      </c>
      <c r="B29" s="886">
        <f>F29+F30</f>
        <v>1550</v>
      </c>
      <c r="C29" s="500" t="s">
        <v>122</v>
      </c>
      <c r="D29" s="88" t="s">
        <v>167</v>
      </c>
      <c r="E29" s="88">
        <f>F29/50</f>
        <v>22</v>
      </c>
      <c r="F29" s="88">
        <v>1100</v>
      </c>
      <c r="G29" s="88">
        <v>1100</v>
      </c>
      <c r="H29" s="88">
        <f>G29*0.5-I29</f>
        <v>542</v>
      </c>
      <c r="I29" s="88">
        <v>8</v>
      </c>
      <c r="J29" s="88">
        <f>G29-H29-I29-K29-L29-M29-N29-P29</f>
        <v>550</v>
      </c>
      <c r="K29" s="88"/>
      <c r="L29" s="88"/>
      <c r="M29" s="88"/>
      <c r="N29" s="88"/>
      <c r="O29" s="88"/>
      <c r="P29" s="88"/>
      <c r="Q29" s="88"/>
    </row>
    <row r="30" ht="26.4" customHeight="1" x14ac:dyDescent="0.15" spans="1:17">
      <c r="A30" s="885"/>
      <c r="B30" s="885"/>
      <c r="C30" s="500" t="s">
        <v>123</v>
      </c>
      <c r="D30" s="88" t="s">
        <v>183</v>
      </c>
      <c r="E30" s="88">
        <f>F30/50</f>
        <v>9</v>
      </c>
      <c r="F30" s="88">
        <v>450</v>
      </c>
      <c r="G30" s="88">
        <v>450</v>
      </c>
      <c r="H30" s="88"/>
      <c r="I30" s="88"/>
      <c r="J30" s="88">
        <f>G30-H30-I30-K30-L30-M30-N30-P30</f>
        <v>450</v>
      </c>
      <c r="K30" s="88"/>
      <c r="L30" s="88"/>
      <c r="M30" s="88"/>
      <c r="N30" s="88"/>
      <c r="O30" s="88"/>
      <c r="P30" s="88"/>
      <c r="Q30" s="88"/>
    </row>
    <row r="31" ht="26.4" customHeight="1" x14ac:dyDescent="0.15" spans="1:17">
      <c r="A31" s="54" t="s">
        <v>142</v>
      </c>
      <c r="B31" s="54">
        <f>SUM(B7:B30)</f>
        <v>12110</v>
      </c>
      <c r="C31" s="54"/>
      <c r="D31" s="54"/>
      <c r="E31" s="54"/>
      <c r="F31" s="54">
        <f>SUM(F7:F30)</f>
        <v>14400</v>
      </c>
      <c r="G31" s="54">
        <f>SUM(G7:G30)</f>
        <v>12110</v>
      </c>
      <c r="H31" s="54">
        <f>SUM(H7:H30)</f>
        <v>4205</v>
      </c>
      <c r="I31" s="21">
        <f>SUM(I7:I30)</f>
        <v>45</v>
      </c>
      <c r="J31" s="21">
        <f>SUM(J7:J30)</f>
        <v>7118</v>
      </c>
      <c r="K31" s="21">
        <f>SUM(K7:K30)</f>
        <v>436</v>
      </c>
      <c r="L31" s="21">
        <f>SUM(L7:L30)</f>
        <v>117</v>
      </c>
      <c r="M31" s="21">
        <f>SUM(M7:M30)</f>
        <v>49</v>
      </c>
      <c r="N31" s="21">
        <f>SUM(N7:N30)</f>
        <v>0</v>
      </c>
      <c r="O31" s="21">
        <f>SUM(O7:O30)</f>
        <v>166</v>
      </c>
      <c r="P31" s="21">
        <f>SUM(P7:P30)</f>
        <v>140</v>
      </c>
      <c r="Q31" s="54"/>
    </row>
  </sheetData>
  <mergeCells count="34">
    <mergeCell ref="A7:A15"/>
    <mergeCell ref="A19:A21"/>
    <mergeCell ref="A25:A26"/>
    <mergeCell ref="A27:A28"/>
    <mergeCell ref="A29:A30"/>
    <mergeCell ref="L5:O5"/>
    <mergeCell ref="G4:P4"/>
    <mergeCell ref="P5:P6"/>
    <mergeCell ref="E4:F5"/>
    <mergeCell ref="A4:A6"/>
    <mergeCell ref="B4:B6"/>
    <mergeCell ref="C4:C6"/>
    <mergeCell ref="D4:D6"/>
    <mergeCell ref="G5:G6"/>
    <mergeCell ref="H5:H6"/>
    <mergeCell ref="I5:I6"/>
    <mergeCell ref="K5:K6"/>
    <mergeCell ref="Q4:Q6"/>
    <mergeCell ref="A2:Q2"/>
    <mergeCell ref="O3:Q3"/>
    <mergeCell ref="B7:B15"/>
    <mergeCell ref="B19:B21"/>
    <mergeCell ref="B25:B26"/>
    <mergeCell ref="B27:B28"/>
    <mergeCell ref="B29:B30"/>
    <mergeCell ref="A22:A24"/>
    <mergeCell ref="B22:B24"/>
    <mergeCell ref="A16:A18"/>
    <mergeCell ref="B16:B18"/>
    <mergeCell ref="J5:J6"/>
    <mergeCell ref="Q10:Q11"/>
    <mergeCell ref="E10:E11"/>
    <mergeCell ref="F10:F11"/>
    <mergeCell ref="C10:C11"/>
  </mergeCells>
  <phoneticPr fontId="0" type="noConversion"/>
  <dataValidations count="34">
    <dataValidation showInputMessage="1" errorTitle="输入信息不符合" prompt="公办或民办" allowBlank="1" errorStyle="warning" error="请填入公办或民办" type="any" sqref="R5" showErrorMessage="1"/>
    <dataValidation showInputMessage="1" errorTitle="输入信息不符合" prompt="公办或民办" allowBlank="1" errorStyle="warning" error="请填入公办或民办" type="any" sqref="W6:Y6" showErrorMessage="1"/>
    <dataValidation showInputMessage="1" errorTitle="输入信息不符合" prompt="公办或民办" allowBlank="1" errorStyle="warning" error="请填入公办或民办" type="any" sqref="X7" showErrorMessage="1"/>
    <dataValidation showInputMessage="1" errorTitle="输入信息不符合" prompt="公办或民办" allowBlank="1" errorStyle="warning" error="请填入公办或民办" type="any" sqref="W7:Y7" showErrorMessage="1"/>
    <dataValidation showInputMessage="1" errorTitle="输入信息不符合" prompt="公办或民办" allowBlank="1" errorStyle="warning" error="请填入公办或民办" type="any" sqref="W14:Y14" showErrorMessage="1"/>
    <dataValidation showInputMessage="1" errorTitle="输入信息不符合" prompt="公办或民办" allowBlank="1" errorStyle="warning" error="请填入公办或民办" type="any" sqref="R26:S26" showErrorMessage="1"/>
    <dataValidation showInputMessage="1" errorTitle="输入信息不符合" prompt="公办或民办" allowBlank="1" errorStyle="warning" error="请填入公办或民办" type="any" sqref="T26" showErrorMessage="1"/>
    <dataValidation showInputMessage="1" errorTitle="输入信息不符合" prompt="公办或民办" allowBlank="1" errorStyle="warning" error="请填入公办或民办" type="any" sqref="U26:V26" showErrorMessage="1"/>
    <dataValidation showInputMessage="1" errorTitle="输入信息不符合" prompt="公办或民办" allowBlank="1" errorStyle="warning" error="请填入公办或民办" type="any" sqref="W26:Y26" showErrorMessage="1"/>
    <dataValidation showInputMessage="1" errorTitle="输入信息不符合" prompt="公办或民办" allowBlank="1" errorStyle="warning" error="请填入公办或民办" type="any" sqref="R22:S22" showErrorMessage="1"/>
    <dataValidation showInputMessage="1" errorTitle="输入信息不符合" prompt="公办或民办" allowBlank="1" errorStyle="warning" error="请填入公办或民办" type="any" sqref="T22" showErrorMessage="1"/>
    <dataValidation showInputMessage="1" errorTitle="输入信息不符合" prompt="公办或民办" allowBlank="1" errorStyle="warning" error="请填入公办或民办" type="any" sqref="U22:V22" showErrorMessage="1"/>
    <dataValidation showInputMessage="1" errorTitle="输入信息不符合" prompt="公办或民办" allowBlank="1" errorStyle="warning" error="请填入公办或民办" type="any" sqref="W22:Y22" showErrorMessage="1"/>
    <dataValidation showInputMessage="1" errorTitle="输入信息不符合" prompt="公办或民办" allowBlank="1" errorStyle="warning" error="请填入公办或民办" type="any" sqref="R23:S23" showErrorMessage="1"/>
    <dataValidation showInputMessage="1" errorTitle="输入信息不符合" prompt="公办或民办" allowBlank="1" errorStyle="warning" error="请填入公办或民办" type="any" sqref="T23" showErrorMessage="1"/>
    <dataValidation showInputMessage="1" errorTitle="输入信息不符合" prompt="公办或民办" allowBlank="1" errorStyle="warning" error="请填入公办或民办" type="any" sqref="U23:V23" showErrorMessage="1"/>
    <dataValidation showInputMessage="1" errorTitle="输入信息不符合" prompt="公办或民办" allowBlank="1" errorStyle="warning" error="请填入公办或民办" type="any" sqref="W23:Y23" showErrorMessage="1"/>
    <dataValidation showInputMessage="1" errorTitle="输入信息不符合" prompt="公办或民办" allowBlank="1" errorStyle="warning" error="请填入公办或民办" type="any" sqref="W24:Y24" showErrorMessage="1"/>
    <dataValidation showInputMessage="1" errorTitle="输入信息不符合" prompt="公办或民办" allowBlank="1" errorStyle="warning" error="请填入公办或民办" type="any" sqref="R31:S31" showErrorMessage="1"/>
    <dataValidation showInputMessage="1" errorTitle="输入信息不符合" prompt="公办或民办" allowBlank="1" errorStyle="warning" error="请填入公办或民办" type="any" sqref="T31" showErrorMessage="1"/>
    <dataValidation showInputMessage="1" errorTitle="输入信息不符合" prompt="公办或民办" allowBlank="1" errorStyle="warning" error="请填入公办或民办" type="any" sqref="U31:V31" showErrorMessage="1"/>
    <dataValidation showInputMessage="1" errorTitle="输入信息不符合" prompt="公办或民办" allowBlank="1" errorStyle="warning" error="请填入公办或民办" type="any" sqref="W31:Y31" showErrorMessage="1"/>
    <dataValidation showInputMessage="1" errorTitle="输入信息不符合" prompt="公办或民办" allowBlank="1" errorStyle="warning" error="请填入公办或民办" type="any" sqref="T32:T39" showErrorMessage="1"/>
    <dataValidation showInputMessage="1" errorTitle="输入信息不符合" prompt="公办或民办" allowBlank="1" errorStyle="warning" error="请填入公办或民办" type="any" sqref="W32:Y39" showErrorMessage="1"/>
    <dataValidation showInputMessage="1" errorTitle="输入信息不符合" prompt="公办或民办" allowBlank="1" errorStyle="warning" error="请填入公办或民办" type="any" sqref="U32:V39" showErrorMessage="1"/>
    <dataValidation showInputMessage="1" errorTitle="输入信息不符合" prompt="公办或民办" allowBlank="1" errorStyle="warning" error="请填入公办或民办" type="any" sqref="W8:Y11" showErrorMessage="1"/>
    <dataValidation showInputMessage="1" errorTitle="输入信息不符合" prompt="公办或民办" allowBlank="1" errorStyle="warning" error="请填入公办或民办" type="any" sqref="R32:S39" showErrorMessage="1"/>
    <dataValidation showInputMessage="1" errorTitle="输入信息不符合" prompt="公办或民办" allowBlank="1" errorStyle="warning" error="请填入公办或民办" type="any" sqref="W16:W17" showErrorMessage="1"/>
    <dataValidation showInputMessage="1" errorTitle="输入信息不符合" prompt="公办或民办" allowBlank="1" errorStyle="warning" error="请填入公办或民办" type="any" sqref="Y16:Y17" showErrorMessage="1"/>
    <dataValidation showInputMessage="1" errorTitle="输入信息不符合" prompt="公办或民办" allowBlank="1" errorStyle="warning" error="请填入公办或民办" type="any" sqref="X16" showErrorMessage="1"/>
    <dataValidation showInputMessage="1" errorTitle="输入信息不符合" prompt="公办或民办" allowBlank="1" errorStyle="warning" error="请填入公办或民办" type="any" sqref="W15:Y15" showErrorMessage="1"/>
    <dataValidation showInputMessage="1" errorTitle="输入信息不符合" prompt="公办或民办" allowBlank="1" errorStyle="warning" error="请填入公办或民办" type="any" sqref="W19:Y20" showErrorMessage="1"/>
    <dataValidation showInputMessage="1" errorTitle="输入信息不符合" prompt="公办或民办" allowBlank="1" errorStyle="warning" error="请填入公办或民办" type="any" sqref="V15" showErrorMessage="1"/>
    <dataValidation showInputMessage="1" errorTitle="输入信息不符合" prompt="公办或民办" allowBlank="1" errorStyle="warning" error="请填入公办或民办" type="any" sqref="V19:V20" showErrorMessage="1"/>
  </dataValidations>
  <pageMargins left="0.5117415443180114" right="0.5513199671046941" top="0.5908983429585856" bottom="0.5908983429585856" header="0.29926813962891347" footer="0.29926813962891347"/>
  <pageSetup paperSize="9" scale="91" orientation="landscape"/>
  <rowBreaks count="2" manualBreakCount="2">
    <brk id="15" max="16383" man="1"/>
    <brk id="24" max="16383" man="1"/>
  </rowBreaks>
  <extLst>
    <ext uri="{2D9387EB-5337-4D45-933B-B4D357D02E09}">
      <gutter val="0.0" pos="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D15"/>
  <sheetViews>
    <sheetView zoomScaleNormal="100" topLeftCell="A1" workbookViewId="0">
      <selection activeCell="C5" activeCellId="0" sqref="C5"/>
    </sheetView>
  </sheetViews>
  <sheetFormatPr defaultRowHeight="14.25" defaultColWidth="9.000137329101562" x14ac:dyDescent="0.15"/>
  <cols>
    <col min="1" max="1" width="14.75" customWidth="1"/>
    <col min="2" max="2" width="16.75" customWidth="1"/>
    <col min="3" max="3" width="44.125" customWidth="1"/>
    <col min="4" max="4" width="5.875" customWidth="1"/>
  </cols>
  <sheetData>
    <row r="1" x14ac:dyDescent="0.15" spans="1:1">
      <c r="A1" s="1" t="s">
        <v>126</v>
      </c>
    </row>
    <row r="2" ht="28.8" customHeight="1" x14ac:dyDescent="0.15" spans="1:3">
      <c r="A2" s="810" t="s">
        <v>127</v>
      </c>
      <c r="B2" s="810"/>
      <c r="C2" s="810"/>
    </row>
    <row r="3" x14ac:dyDescent="0.15" spans="3:3">
      <c r="C3" s="672" t="s">
        <v>128</v>
      </c>
    </row>
    <row r="4" ht="47.24928" customHeight="1" x14ac:dyDescent="0.15" spans="1:3">
      <c r="A4" s="354" t="s">
        <v>129</v>
      </c>
      <c r="B4" s="354" t="s">
        <v>130</v>
      </c>
      <c r="C4" s="354" t="s">
        <v>7</v>
      </c>
    </row>
    <row r="5" ht="40.499382" customHeight="1" x14ac:dyDescent="0.15" spans="1:4">
      <c r="A5" s="351" t="s">
        <v>131</v>
      </c>
      <c r="B5" s="351">
        <v>15600</v>
      </c>
      <c r="C5" s="669" t="s">
        <v>132</v>
      </c>
      <c r="D5"/>
    </row>
    <row r="6" ht="42.75" customHeight="1" x14ac:dyDescent="0.15" spans="1:4">
      <c r="A6" s="351" t="s">
        <v>69</v>
      </c>
      <c r="B6" s="351">
        <v>2130</v>
      </c>
      <c r="C6" s="669" t="s">
        <v>133</v>
      </c>
      <c r="D6"/>
    </row>
    <row r="7" ht="35.0" customHeight="1" x14ac:dyDescent="0.15" spans="1:3">
      <c r="A7" s="351" t="s">
        <v>95</v>
      </c>
      <c r="B7" s="351">
        <v>2250</v>
      </c>
      <c r="C7" s="669" t="s">
        <v>134</v>
      </c>
    </row>
    <row r="8" ht="36.0" customHeight="1" x14ac:dyDescent="0.15" spans="1:3">
      <c r="A8" s="351" t="s">
        <v>83</v>
      </c>
      <c r="B8" s="351">
        <v>3500</v>
      </c>
      <c r="C8" s="669" t="s">
        <v>135</v>
      </c>
    </row>
    <row r="9" ht="38.249416" customHeight="1" x14ac:dyDescent="0.15" spans="1:3">
      <c r="A9" s="351" t="s">
        <v>112</v>
      </c>
      <c r="B9" s="351">
        <v>4860</v>
      </c>
      <c r="C9" s="669" t="s">
        <v>136</v>
      </c>
    </row>
    <row r="10" ht="37.5" customHeight="1" x14ac:dyDescent="0.15" spans="1:3">
      <c r="A10" s="351" t="s">
        <v>103</v>
      </c>
      <c r="B10" s="351">
        <v>1750</v>
      </c>
      <c r="C10" s="669" t="s">
        <v>137</v>
      </c>
    </row>
    <row r="11" ht="35.0" customHeight="1" x14ac:dyDescent="0.15" spans="1:3">
      <c r="A11" s="351" t="s">
        <v>108</v>
      </c>
      <c r="B11" s="351">
        <v>2300</v>
      </c>
      <c r="C11" s="669" t="s">
        <v>138</v>
      </c>
    </row>
    <row r="12" ht="32.0" customHeight="1" x14ac:dyDescent="0.15" spans="1:3">
      <c r="A12" s="351" t="s">
        <v>121</v>
      </c>
      <c r="B12" s="351">
        <v>1700</v>
      </c>
      <c r="C12" s="669" t="s">
        <v>139</v>
      </c>
    </row>
    <row r="13" ht="32.0" customHeight="1" x14ac:dyDescent="0.15" spans="1:3">
      <c r="A13" s="351" t="s">
        <v>140</v>
      </c>
      <c r="B13" s="351">
        <v>1300</v>
      </c>
      <c r="C13" s="669" t="s">
        <v>141</v>
      </c>
    </row>
    <row r="14" ht="30.75" customHeight="1" x14ac:dyDescent="0.15" spans="1:3">
      <c r="A14" s="351" t="s">
        <v>142</v>
      </c>
      <c r="B14" s="351">
        <f>SUM(B5:B13)</f>
        <v>35390</v>
      </c>
      <c r="C14" s="351"/>
    </row>
    <row r="15" ht="35.249462" customHeight="1" x14ac:dyDescent="0.15" spans="1:3">
      <c r="A15" s="842"/>
      <c r="B15" s="842"/>
      <c r="C15" s="842"/>
    </row>
  </sheetData>
  <mergeCells count="2">
    <mergeCell ref="A2:C2"/>
    <mergeCell ref="A15:C15"/>
  </mergeCells>
  <phoneticPr fontId="0" type="noConversion"/>
  <pageMargins left="0.7006068867961253" right="0.7006068867961253" top="0.7519893289551022" bottom="0.7519893289551022" header="0.29926813962891347" footer="0.29926813962891347"/>
  <pageSetup paperSize="9"/>
  <extLst>
    <ext uri="{2D9387EB-5337-4D45-933B-B4D357D02E09}">
      <gutter val="0.0" pos="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N8"/>
  <sheetViews>
    <sheetView zoomScaleNormal="100" topLeftCell="A1" workbookViewId="0">
      <selection activeCell="E8" activeCellId="0" sqref="E8"/>
    </sheetView>
  </sheetViews>
  <sheetFormatPr defaultRowHeight="14.25" defaultColWidth="9.000137329101562" x14ac:dyDescent="0.15"/>
  <cols>
    <col min="1" max="1" width="21.875" customWidth="1"/>
    <col min="2" max="2" width="9.375" customWidth="1"/>
    <col min="3" max="3" width="9.25" customWidth="1"/>
    <col min="4" max="4" width="7.75" customWidth="1"/>
    <col min="5" max="5" width="8.625" customWidth="1"/>
    <col min="6" max="6" width="10.125" customWidth="1"/>
    <col min="7" max="7" width="11.5" customWidth="1"/>
    <col min="8" max="8" width="12.25" customWidth="1"/>
    <col min="9" max="13" width="9.0"/>
    <col min="14" max="14" width="12.25" customWidth="1"/>
  </cols>
  <sheetData>
    <row r="1" x14ac:dyDescent="0.15" spans="1:1">
      <c r="A1" t="s">
        <v>201</v>
      </c>
    </row>
    <row r="2" ht="47.24928" customHeight="1" x14ac:dyDescent="0.15" spans="1:7">
      <c r="A2" s="853" t="s">
        <v>202</v>
      </c>
      <c r="B2" s="853"/>
      <c r="C2" s="853"/>
      <c r="D2" s="853"/>
      <c r="E2" s="853"/>
      <c r="F2" s="853"/>
      <c r="G2" s="853"/>
    </row>
    <row r="3" x14ac:dyDescent="0.15" spans="1:6">
      <c r="A3" s="1"/>
      <c r="F3" s="1" t="s">
        <v>203</v>
      </c>
    </row>
    <row r="4" ht="36.0" customHeight="1" x14ac:dyDescent="0.15" spans="1:7">
      <c r="A4" s="44" t="s">
        <v>204</v>
      </c>
      <c r="B4" s="44" t="s">
        <v>112</v>
      </c>
      <c r="C4" s="44" t="s">
        <v>103</v>
      </c>
      <c r="D4" s="44" t="s">
        <v>108</v>
      </c>
      <c r="E4" s="44" t="s">
        <v>121</v>
      </c>
      <c r="F4" s="44" t="s">
        <v>140</v>
      </c>
      <c r="G4" s="44" t="s">
        <v>142</v>
      </c>
    </row>
    <row r="5" ht="24.75" customHeight="1" x14ac:dyDescent="0.15" spans="1:8">
      <c r="A5" s="57" t="s">
        <v>17</v>
      </c>
      <c r="B5" s="57">
        <v>8</v>
      </c>
      <c r="C5" s="57">
        <v>5</v>
      </c>
      <c r="D5" s="57">
        <v>5</v>
      </c>
      <c r="E5" s="57">
        <v>4</v>
      </c>
      <c r="F5" s="57">
        <v>2</v>
      </c>
      <c r="G5" s="57">
        <f>B5+C5+D5+E5+F5</f>
        <v>24</v>
      </c>
      <c r="H5" s="286"/>
    </row>
    <row r="6" ht="24.75" customHeight="1" x14ac:dyDescent="0.15" spans="1:8">
      <c r="A6" s="351" t="s">
        <v>170</v>
      </c>
      <c r="B6" s="57">
        <v>5</v>
      </c>
      <c r="C6" s="57">
        <v>3</v>
      </c>
      <c r="D6" s="57">
        <v>3</v>
      </c>
      <c r="E6" s="57">
        <v>2</v>
      </c>
      <c r="F6" s="57">
        <v>1</v>
      </c>
      <c r="G6" s="57">
        <f>B6+C6+D6+E6+F6</f>
        <v>14</v>
      </c>
      <c r="H6" s="286"/>
    </row>
    <row r="7" ht="24.75" customHeight="1" x14ac:dyDescent="0.15" spans="1:8">
      <c r="A7" s="57" t="s">
        <v>172</v>
      </c>
      <c r="B7" s="57">
        <v>4</v>
      </c>
      <c r="C7" s="57">
        <v>2</v>
      </c>
      <c r="D7" s="57">
        <v>2</v>
      </c>
      <c r="E7" s="57">
        <v>2</v>
      </c>
      <c r="F7" s="57">
        <v>1</v>
      </c>
      <c r="G7" s="57">
        <f>B7+C7+D7+E7+F7</f>
        <v>11</v>
      </c>
      <c r="H7" s="286"/>
    </row>
    <row r="8" ht="28.8" customHeight="1" x14ac:dyDescent="0.15" spans="1:7">
      <c r="A8" s="21" t="s">
        <v>142</v>
      </c>
      <c r="B8" s="21">
        <f>SUM(B5:B7)</f>
        <v>17</v>
      </c>
      <c r="C8" s="21">
        <f>SUM(C5:C7)</f>
        <v>10</v>
      </c>
      <c r="D8" s="21">
        <f>SUM(D5:D7)</f>
        <v>10</v>
      </c>
      <c r="E8" s="21">
        <f>SUM(E5:E7)</f>
        <v>8</v>
      </c>
      <c r="F8" s="21">
        <f>SUM(F5:F7)</f>
        <v>4</v>
      </c>
      <c r="G8" s="21">
        <f>SUM(G5:G7)</f>
        <v>49</v>
      </c>
    </row>
  </sheetData>
  <mergeCells count="1">
    <mergeCell ref="A2:G2"/>
  </mergeCells>
  <phoneticPr fontId="0" type="noConversion"/>
  <printOptions horizontalCentered="1"/>
  <pageMargins left="0.7006068867961253" right="0.7006068867961253" top="0.7519893289551022" bottom="0.7519893289551022" header="0.29926813962891347" footer="0.29926813962891347"/>
  <pageSetup paperSize="9"/>
  <extLst>
    <ext uri="{2D9387EB-5337-4D45-933B-B4D357D02E09}">
      <gutter val="0.0" pos="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B9"/>
  <sheetViews>
    <sheetView zoomScaleNormal="100" topLeftCell="A1" workbookViewId="0">
      <selection activeCell="B5" activeCellId="0" sqref="B5:B7"/>
    </sheetView>
  </sheetViews>
  <sheetFormatPr defaultRowHeight="14.25" defaultColWidth="9.000137329101562" x14ac:dyDescent="0.15"/>
  <cols>
    <col min="1" max="1" width="33.625" customWidth="1"/>
    <col min="2" max="2" width="33.375" customWidth="1"/>
  </cols>
  <sheetData>
    <row r="1" ht="20.25" customHeight="1" x14ac:dyDescent="0.15" spans="1:1">
      <c r="A1" s="338" t="s">
        <v>205</v>
      </c>
    </row>
    <row r="2" ht="48.749256" customHeight="1" x14ac:dyDescent="0.15" spans="1:2">
      <c r="A2" s="853" t="s">
        <v>206</v>
      </c>
      <c r="B2" s="853"/>
    </row>
    <row r="3" x14ac:dyDescent="0.15" spans="1:2">
      <c r="A3" s="1"/>
      <c r="B3" s="659" t="s">
        <v>203</v>
      </c>
    </row>
    <row r="4" ht="41.25" customHeight="1" x14ac:dyDescent="0.15" spans="1:2">
      <c r="A4" s="354" t="s">
        <v>207</v>
      </c>
      <c r="B4" s="44" t="s">
        <v>208</v>
      </c>
    </row>
    <row r="5" ht="28.8" customHeight="1" x14ac:dyDescent="0.15" spans="1:2">
      <c r="A5" s="57" t="s">
        <v>113</v>
      </c>
      <c r="B5" s="57">
        <v>17</v>
      </c>
    </row>
    <row r="6" ht="28.8" customHeight="1" x14ac:dyDescent="0.15" spans="1:2">
      <c r="A6" s="57" t="s">
        <v>104</v>
      </c>
      <c r="B6" s="57">
        <v>10</v>
      </c>
    </row>
    <row r="7" ht="28.8" customHeight="1" x14ac:dyDescent="0.15" spans="1:2">
      <c r="A7" s="57" t="s">
        <v>209</v>
      </c>
      <c r="B7" s="57">
        <v>10</v>
      </c>
    </row>
    <row r="8" ht="28.8" customHeight="1" x14ac:dyDescent="0.15" spans="1:2">
      <c r="A8" s="57" t="s">
        <v>122</v>
      </c>
      <c r="B8" s="57">
        <v>8</v>
      </c>
    </row>
    <row r="9" ht="27.0" customHeight="1" x14ac:dyDescent="0.15" spans="1:2">
      <c r="A9" s="57" t="s">
        <v>142</v>
      </c>
      <c r="B9" s="57">
        <f>SUM(B5:B8)</f>
        <v>45</v>
      </c>
    </row>
  </sheetData>
  <mergeCells count="1">
    <mergeCell ref="A2:B2"/>
  </mergeCells>
  <phoneticPr fontId="0" type="noConversion"/>
  <pageMargins left="0.7006068867961253" right="0.7006068867961253" top="0.7519893289551022" bottom="0.7519893289551022" header="0.29926813962891347" footer="0.29926813962891347"/>
  <pageSetup paperSize="9"/>
  <extLst>
    <ext uri="{2D9387EB-5337-4D45-933B-B4D357D02E09}">
      <gutter val="0.0" pos="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19"/>
  <sheetViews>
    <sheetView zoomScaleNormal="100" topLeftCell="A4" workbookViewId="0">
      <selection activeCell="E19" activeCellId="0" sqref="E19:G19"/>
    </sheetView>
  </sheetViews>
  <sheetFormatPr defaultRowHeight="14.25" defaultColWidth="9.000137329101562" x14ac:dyDescent="0.15"/>
  <cols>
    <col min="1" max="1" width="6.0" customWidth="1" style="3"/>
    <col min="2" max="2" width="9.25" customWidth="1" style="3"/>
    <col min="3" max="3" width="20.75" customWidth="1" style="3"/>
    <col min="4" max="4" width="10.125" customWidth="1" style="3"/>
    <col min="5" max="5" width="9.75" customWidth="1" style="3"/>
    <col min="6" max="6" width="8.75" customWidth="1" style="3"/>
    <col min="7" max="7" width="9.125" customWidth="1" style="3"/>
    <col min="8" max="8" width="7.125" customWidth="1" style="3"/>
  </cols>
  <sheetData>
    <row r="1" ht="22.2" customHeight="1" x14ac:dyDescent="0.15" spans="1:1">
      <c r="A1" s="672" t="s">
        <v>210</v>
      </c>
    </row>
    <row r="2" ht="24.75" customHeight="1" x14ac:dyDescent="0.15" spans="1:8">
      <c r="A2" s="810" t="s">
        <v>211</v>
      </c>
      <c r="B2" s="810"/>
      <c r="C2" s="810"/>
      <c r="D2" s="810"/>
      <c r="E2" s="810"/>
      <c r="F2" s="810"/>
      <c r="G2" s="810"/>
      <c r="H2" s="810"/>
    </row>
    <row r="3" x14ac:dyDescent="0.15" spans="6:8">
      <c r="F3" s="855" t="s">
        <v>203</v>
      </c>
      <c r="G3" s="855"/>
      <c r="H3" s="855"/>
    </row>
    <row r="4" ht="77.248825" customHeight="1" x14ac:dyDescent="0.15" spans="1:8">
      <c r="A4" s="21" t="s">
        <v>4</v>
      </c>
      <c r="B4" s="21" t="s">
        <v>212</v>
      </c>
      <c r="C4" s="21" t="s">
        <v>5</v>
      </c>
      <c r="D4" s="22" t="s">
        <v>213</v>
      </c>
      <c r="E4" s="22" t="s">
        <v>214</v>
      </c>
      <c r="F4" s="22" t="s">
        <v>215</v>
      </c>
      <c r="G4" s="22" t="s">
        <v>216</v>
      </c>
      <c r="H4" s="22" t="s">
        <v>142</v>
      </c>
    </row>
    <row r="5" ht="35.0" customHeight="1" x14ac:dyDescent="0.15" spans="1:8">
      <c r="A5" s="57">
        <v>1</v>
      </c>
      <c r="B5" s="858" t="s">
        <v>217</v>
      </c>
      <c r="C5" s="57" t="s">
        <v>17</v>
      </c>
      <c r="D5" s="57"/>
      <c r="E5" s="57">
        <v>17</v>
      </c>
      <c r="F5" s="57">
        <v>16</v>
      </c>
      <c r="G5" s="57">
        <v>21</v>
      </c>
      <c r="H5" s="57">
        <f>E5+F5+G5</f>
        <v>54</v>
      </c>
    </row>
    <row r="6" ht="35.0" customHeight="1" x14ac:dyDescent="0.15" spans="1:8">
      <c r="A6" s="57">
        <v>2</v>
      </c>
      <c r="B6" s="857"/>
      <c r="C6" s="57" t="s">
        <v>20</v>
      </c>
      <c r="D6" s="57"/>
      <c r="E6" s="57">
        <v>7</v>
      </c>
      <c r="F6" s="57">
        <v>7</v>
      </c>
      <c r="G6" s="57">
        <v>9</v>
      </c>
      <c r="H6" s="57">
        <f>E6+F6+G6</f>
        <v>23</v>
      </c>
    </row>
    <row r="7" ht="35.0" customHeight="1" x14ac:dyDescent="0.15" spans="1:8">
      <c r="A7" s="57">
        <v>3</v>
      </c>
      <c r="B7" s="857"/>
      <c r="C7" s="57" t="s">
        <v>170</v>
      </c>
      <c r="D7" s="57"/>
      <c r="E7" s="57">
        <v>10</v>
      </c>
      <c r="F7" s="57">
        <v>9</v>
      </c>
      <c r="G7" s="57">
        <v>13</v>
      </c>
      <c r="H7" s="57">
        <f>E7+F7+G7</f>
        <v>32</v>
      </c>
    </row>
    <row r="8" ht="35.0" customHeight="1" x14ac:dyDescent="0.15" spans="1:8">
      <c r="A8" s="57">
        <v>4</v>
      </c>
      <c r="B8" s="857"/>
      <c r="C8" s="57" t="s">
        <v>172</v>
      </c>
      <c r="D8" s="57"/>
      <c r="E8" s="57">
        <v>8</v>
      </c>
      <c r="F8" s="57">
        <v>7</v>
      </c>
      <c r="G8" s="57">
        <v>10</v>
      </c>
      <c r="H8" s="57">
        <f>E8+F8+G8</f>
        <v>25</v>
      </c>
    </row>
    <row r="9" ht="35.0" customHeight="1" x14ac:dyDescent="0.15" spans="1:8">
      <c r="A9" s="57">
        <v>5</v>
      </c>
      <c r="B9" s="857"/>
      <c r="C9" s="57" t="s">
        <v>27</v>
      </c>
      <c r="D9" s="57"/>
      <c r="E9" s="57">
        <v>3</v>
      </c>
      <c r="F9" s="57">
        <v>3</v>
      </c>
      <c r="G9" s="57">
        <v>5</v>
      </c>
      <c r="H9" s="57">
        <f>E9+F9+G9</f>
        <v>11</v>
      </c>
    </row>
    <row r="10" ht="35.0" customHeight="1" x14ac:dyDescent="0.15" spans="1:8">
      <c r="A10" s="57">
        <v>6</v>
      </c>
      <c r="B10" s="857"/>
      <c r="C10" s="57" t="s">
        <v>40</v>
      </c>
      <c r="D10" s="57"/>
      <c r="E10" s="57">
        <v>8</v>
      </c>
      <c r="F10" s="57">
        <v>7</v>
      </c>
      <c r="G10" s="57">
        <v>9</v>
      </c>
      <c r="H10" s="57">
        <f>E10+F10+G10</f>
        <v>24</v>
      </c>
    </row>
    <row r="11" ht="35.0" customHeight="1" x14ac:dyDescent="0.15" spans="1:8">
      <c r="A11" s="57">
        <v>7</v>
      </c>
      <c r="B11" s="857"/>
      <c r="C11" s="57" t="s">
        <v>42</v>
      </c>
      <c r="D11" s="57"/>
      <c r="E11" s="57">
        <v>6</v>
      </c>
      <c r="F11" s="57">
        <v>6</v>
      </c>
      <c r="G11" s="57">
        <v>7</v>
      </c>
      <c r="H11" s="57">
        <f>E11+F11+G11</f>
        <v>19</v>
      </c>
    </row>
    <row r="12" ht="35.0" customHeight="1" x14ac:dyDescent="0.15" spans="1:8">
      <c r="A12" s="57">
        <v>8</v>
      </c>
      <c r="B12" s="857"/>
      <c r="C12" s="351" t="s">
        <v>218</v>
      </c>
      <c r="D12" s="57"/>
      <c r="E12" s="57">
        <v>10</v>
      </c>
      <c r="F12" s="57">
        <v>9</v>
      </c>
      <c r="G12" s="57">
        <v>12</v>
      </c>
      <c r="H12" s="57">
        <f>E12+F12+G12</f>
        <v>31</v>
      </c>
    </row>
    <row r="13" ht="35.0" customHeight="1" x14ac:dyDescent="0.15" spans="1:8">
      <c r="A13" s="57">
        <v>9</v>
      </c>
      <c r="B13" s="857"/>
      <c r="C13" s="351" t="s">
        <v>219</v>
      </c>
      <c r="D13" s="57"/>
      <c r="E13" s="57">
        <v>10</v>
      </c>
      <c r="F13" s="57">
        <v>9</v>
      </c>
      <c r="G13" s="57">
        <v>12</v>
      </c>
      <c r="H13" s="57">
        <f>E13+F13+G13</f>
        <v>31</v>
      </c>
    </row>
    <row r="14" ht="35.0" customHeight="1" x14ac:dyDescent="0.15" spans="1:8">
      <c r="A14" s="57">
        <v>10</v>
      </c>
      <c r="B14" s="856"/>
      <c r="C14" s="351" t="s">
        <v>53</v>
      </c>
      <c r="D14" s="57"/>
      <c r="E14" s="57">
        <v>5</v>
      </c>
      <c r="F14" s="57">
        <v>5</v>
      </c>
      <c r="G14" s="57">
        <v>6</v>
      </c>
      <c r="H14" s="57">
        <f>E14+F14+G14</f>
        <v>16</v>
      </c>
    </row>
    <row r="15" ht="24.0" customHeight="1" x14ac:dyDescent="0.15" spans="1:8">
      <c r="A15" s="854" t="s">
        <v>38</v>
      </c>
      <c r="B15" s="854"/>
      <c r="C15" s="854"/>
      <c r="D15" s="57"/>
      <c r="E15" s="57">
        <f>SUM(E5:E14)</f>
        <v>84</v>
      </c>
      <c r="F15" s="57">
        <f>SUM(F5:F14)</f>
        <v>78</v>
      </c>
      <c r="G15" s="57">
        <f>SUM(G5:G14)</f>
        <v>104</v>
      </c>
      <c r="H15" s="57">
        <f>SUM(H5:H14)</f>
        <v>266</v>
      </c>
    </row>
    <row r="16" ht="27.0" customHeight="1" x14ac:dyDescent="0.15" spans="1:8">
      <c r="A16" s="57">
        <v>12</v>
      </c>
      <c r="B16" s="57" t="s">
        <v>69</v>
      </c>
      <c r="C16" s="57" t="s">
        <v>70</v>
      </c>
      <c r="D16" s="57">
        <v>128</v>
      </c>
      <c r="E16" s="57">
        <v>12</v>
      </c>
      <c r="F16" s="57">
        <v>11</v>
      </c>
      <c r="G16" s="57"/>
      <c r="H16" s="57"/>
    </row>
    <row r="17" ht="27.0" customHeight="1" x14ac:dyDescent="0.15" spans="1:8">
      <c r="A17" s="57">
        <v>13</v>
      </c>
      <c r="B17" s="57" t="s">
        <v>95</v>
      </c>
      <c r="C17" s="57" t="s">
        <v>96</v>
      </c>
      <c r="D17" s="57">
        <v>98</v>
      </c>
      <c r="E17" s="57">
        <v>9</v>
      </c>
      <c r="F17" s="57"/>
      <c r="G17" s="57">
        <v>12</v>
      </c>
      <c r="H17" s="57"/>
    </row>
    <row r="18" ht="27.0" customHeight="1" x14ac:dyDescent="0.15" spans="1:8">
      <c r="A18" s="57">
        <v>14</v>
      </c>
      <c r="B18" s="57" t="s">
        <v>83</v>
      </c>
      <c r="C18" s="57" t="s">
        <v>84</v>
      </c>
      <c r="D18" s="351">
        <v>105</v>
      </c>
      <c r="E18" s="57"/>
      <c r="F18" s="57">
        <v>9</v>
      </c>
      <c r="G18" s="57">
        <v>12</v>
      </c>
      <c r="H18" s="57"/>
    </row>
    <row r="19" ht="28.0" customHeight="1" x14ac:dyDescent="0.15" spans="1:8">
      <c r="A19" s="854" t="s">
        <v>142</v>
      </c>
      <c r="B19" s="854"/>
      <c r="C19" s="854"/>
      <c r="D19" s="57">
        <f>SUM(D16:D18)</f>
        <v>331</v>
      </c>
      <c r="E19" s="57">
        <f>SUM(E15:E17)</f>
        <v>105</v>
      </c>
      <c r="F19" s="57">
        <f>SUM(F15:F18)</f>
        <v>98</v>
      </c>
      <c r="G19" s="57">
        <f>SUM(G15:G18)</f>
        <v>128</v>
      </c>
      <c r="H19" s="57"/>
    </row>
  </sheetData>
  <mergeCells count="5">
    <mergeCell ref="A15:C15"/>
    <mergeCell ref="A19:C19"/>
    <mergeCell ref="A2:H2"/>
    <mergeCell ref="F3:H3"/>
    <mergeCell ref="B5:B14"/>
  </mergeCells>
  <phoneticPr fontId="0" type="noConversion"/>
  <pageMargins left="0.7006068867961253" right="0.7006068867961253" top="0.7519893289551022" bottom="0.7519893289551022" header="0.29926813962891347" footer="0.29926813962891347"/>
  <pageSetup paperSize="9" fitToWidth="0" fitToHeight="0"/>
  <extLst>
    <ext uri="{2D9387EB-5337-4D45-933B-B4D357D02E09}">
      <gutter val="0.0" pos="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F11"/>
  <sheetViews>
    <sheetView zoomScaleNormal="100" topLeftCell="A1" workbookViewId="0">
      <selection activeCell="E11" activeCellId="0" sqref="E11"/>
    </sheetView>
  </sheetViews>
  <sheetFormatPr defaultRowHeight="14.25" defaultColWidth="9.000137329101562" x14ac:dyDescent="0.15"/>
  <cols>
    <col min="1" max="1" width="6.0" customWidth="1" style="3"/>
    <col min="2" max="2" width="9.25" customWidth="1" style="3"/>
    <col min="3" max="3" width="22.25" customWidth="1" style="3"/>
    <col min="4" max="4" width="12.375" customWidth="1" style="3"/>
    <col min="5" max="5" width="12.625" customWidth="1" style="3"/>
    <col min="6" max="6" width="10.25" customWidth="1" style="3"/>
  </cols>
  <sheetData>
    <row r="1" ht="22.2" customHeight="1" x14ac:dyDescent="0.15" spans="1:1">
      <c r="A1" s="672" t="s">
        <v>220</v>
      </c>
    </row>
    <row r="2" ht="53.999176" customHeight="1" x14ac:dyDescent="0.15" spans="1:6">
      <c r="A2" s="859" t="s">
        <v>221</v>
      </c>
      <c r="B2" s="859"/>
      <c r="C2" s="859"/>
      <c r="D2" s="859"/>
      <c r="E2" s="859"/>
      <c r="F2" s="859"/>
    </row>
    <row r="3" x14ac:dyDescent="0.15" spans="5:6">
      <c r="E3" s="818" t="s">
        <v>203</v>
      </c>
      <c r="F3" s="818"/>
    </row>
    <row r="4" ht="77.248825" customHeight="1" x14ac:dyDescent="0.15" spans="1:6">
      <c r="A4" s="21" t="s">
        <v>4</v>
      </c>
      <c r="B4" s="21" t="s">
        <v>212</v>
      </c>
      <c r="C4" s="21" t="s">
        <v>5</v>
      </c>
      <c r="D4" s="22" t="s">
        <v>222</v>
      </c>
      <c r="E4" s="22" t="s">
        <v>214</v>
      </c>
      <c r="F4" s="22" t="s">
        <v>7</v>
      </c>
    </row>
    <row r="5" ht="35.0" customHeight="1" x14ac:dyDescent="0.15" spans="1:6">
      <c r="A5" s="57">
        <v>1</v>
      </c>
      <c r="B5" s="854" t="s">
        <v>217</v>
      </c>
      <c r="C5" s="57" t="s">
        <v>20</v>
      </c>
      <c r="D5" s="57"/>
      <c r="E5" s="57">
        <v>29</v>
      </c>
      <c r="F5" s="57"/>
    </row>
    <row r="6" ht="35.0" customHeight="1" x14ac:dyDescent="0.15" spans="1:6">
      <c r="A6" s="57">
        <v>2</v>
      </c>
      <c r="B6" s="854"/>
      <c r="C6" s="57" t="s">
        <v>27</v>
      </c>
      <c r="D6" s="57"/>
      <c r="E6" s="57">
        <v>29</v>
      </c>
      <c r="F6" s="57"/>
    </row>
    <row r="7" ht="35.0" customHeight="1" x14ac:dyDescent="0.15" spans="1:6">
      <c r="A7" s="57">
        <v>3</v>
      </c>
      <c r="B7" s="854"/>
      <c r="C7" s="57" t="s">
        <v>40</v>
      </c>
      <c r="D7" s="57"/>
      <c r="E7" s="57">
        <v>26</v>
      </c>
      <c r="F7" s="57"/>
    </row>
    <row r="8" ht="35.0" customHeight="1" x14ac:dyDescent="0.15" spans="1:6">
      <c r="A8" s="57">
        <v>4</v>
      </c>
      <c r="B8" s="854"/>
      <c r="C8" s="57" t="s">
        <v>42</v>
      </c>
      <c r="D8" s="57"/>
      <c r="E8" s="57">
        <v>21</v>
      </c>
      <c r="F8" s="57"/>
    </row>
    <row r="9" ht="35.0" customHeight="1" x14ac:dyDescent="0.15" spans="1:6">
      <c r="A9" s="854" t="s">
        <v>38</v>
      </c>
      <c r="B9" s="854"/>
      <c r="C9" s="854"/>
      <c r="D9" s="57"/>
      <c r="E9" s="57">
        <f>SUM(E5:E8)</f>
        <v>105</v>
      </c>
      <c r="F9" s="57"/>
    </row>
    <row r="10" ht="30.75" customHeight="1" x14ac:dyDescent="0.15" spans="1:6">
      <c r="A10" s="57">
        <v>1</v>
      </c>
      <c r="B10" s="57" t="s">
        <v>83</v>
      </c>
      <c r="C10" s="57" t="s">
        <v>84</v>
      </c>
      <c r="D10" s="351">
        <v>105</v>
      </c>
      <c r="E10" s="57"/>
      <c r="F10" s="57"/>
    </row>
    <row r="11" ht="35.0" customHeight="1" x14ac:dyDescent="0.15" spans="1:6">
      <c r="A11" s="862" t="s">
        <v>142</v>
      </c>
      <c r="B11" s="861"/>
      <c r="C11" s="861"/>
      <c r="D11" s="860"/>
      <c r="E11" s="57">
        <f>E9</f>
        <v>105</v>
      </c>
      <c r="F11" s="57"/>
    </row>
  </sheetData>
  <mergeCells count="5">
    <mergeCell ref="A2:F2"/>
    <mergeCell ref="B5:B8"/>
    <mergeCell ref="A9:C9"/>
    <mergeCell ref="E3:F3"/>
    <mergeCell ref="A11:D11"/>
  </mergeCells>
  <phoneticPr fontId="0" type="noConversion"/>
  <pageMargins left="0.7006068867961253" right="0.7006068867961253" top="0.7519893289551022" bottom="0.7519893289551022" header="0.29926813962891347" footer="0.29926813962891347"/>
  <pageSetup paperSize="9" fitToWidth="0" fitToHeight="0"/>
  <extLst>
    <ext uri="{2D9387EB-5337-4D45-933B-B4D357D02E09}">
      <gutter val="0.0" pos="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D12"/>
  <sheetViews>
    <sheetView zoomScaleNormal="100" topLeftCell="A1" workbookViewId="0">
      <selection activeCell="M26" activeCellId="0" sqref="M26"/>
    </sheetView>
  </sheetViews>
  <sheetFormatPr defaultRowHeight="14.25" defaultColWidth="9.000137329101562" x14ac:dyDescent="0.15"/>
  <cols>
    <col min="1" max="1" width="4.5" customWidth="1" style="3"/>
    <col min="2" max="2" width="41.125" customWidth="1"/>
    <col min="3" max="3" width="11.5" customWidth="1"/>
    <col min="4" max="4" width="8.875" customWidth="1"/>
  </cols>
  <sheetData>
    <row r="1" x14ac:dyDescent="0.15" spans="1:2">
      <c r="A1" s="921" t="s">
        <v>305</v>
      </c>
      <c r="B1" s="921"/>
    </row>
    <row r="2" ht="36.0" customHeight="1" x14ac:dyDescent="0.15" spans="1:4">
      <c r="A2" s="810" t="s">
        <v>306</v>
      </c>
      <c r="B2" s="810"/>
      <c r="C2" s="810"/>
      <c r="D2" s="810"/>
    </row>
    <row r="3" ht="35.0" customHeight="1" x14ac:dyDescent="0.15" spans="1:4">
      <c r="A3" s="44" t="s">
        <v>4</v>
      </c>
      <c r="B3" s="44" t="s">
        <v>307</v>
      </c>
      <c r="C3" s="44" t="s">
        <v>308</v>
      </c>
      <c r="D3" s="44" t="s">
        <v>7</v>
      </c>
    </row>
    <row r="4" ht="36.0" customHeight="1" x14ac:dyDescent="0.15" spans="1:4">
      <c r="A4" s="57">
        <v>1</v>
      </c>
      <c r="B4" s="57" t="s">
        <v>309</v>
      </c>
      <c r="C4" s="57">
        <v>200</v>
      </c>
      <c r="D4" s="57"/>
    </row>
    <row r="5" ht="36.0" customHeight="1" x14ac:dyDescent="0.15" spans="1:4">
      <c r="A5" s="57">
        <v>2</v>
      </c>
      <c r="B5" s="57" t="s">
        <v>310</v>
      </c>
      <c r="C5" s="57">
        <v>200</v>
      </c>
      <c r="D5" s="57"/>
    </row>
    <row r="6" ht="36.0" customHeight="1" x14ac:dyDescent="0.15" spans="1:4">
      <c r="A6" s="57">
        <v>3</v>
      </c>
      <c r="B6" s="57" t="s">
        <v>36</v>
      </c>
      <c r="C6" s="57">
        <v>200</v>
      </c>
      <c r="D6" s="57"/>
    </row>
    <row r="7" ht="36.0" customHeight="1" x14ac:dyDescent="0.15" spans="1:4">
      <c r="A7" s="57">
        <v>4</v>
      </c>
      <c r="B7" s="57" t="s">
        <v>271</v>
      </c>
      <c r="C7" s="57">
        <v>250</v>
      </c>
      <c r="D7" s="57"/>
    </row>
    <row r="8" ht="36.0" customHeight="1" x14ac:dyDescent="0.15" spans="1:4">
      <c r="A8" s="57">
        <v>5</v>
      </c>
      <c r="B8" s="57" t="s">
        <v>82</v>
      </c>
      <c r="C8" s="57">
        <v>250</v>
      </c>
      <c r="D8" s="57"/>
    </row>
    <row r="9" ht="36.0" customHeight="1" x14ac:dyDescent="0.15" spans="1:4">
      <c r="A9" s="57">
        <v>6</v>
      </c>
      <c r="B9" s="57" t="s">
        <v>77</v>
      </c>
      <c r="C9" s="57">
        <v>100</v>
      </c>
      <c r="D9" s="57"/>
    </row>
    <row r="10" ht="36.0" customHeight="1" x14ac:dyDescent="0.15" spans="1:4">
      <c r="A10" s="57">
        <v>7</v>
      </c>
      <c r="B10" s="57" t="s">
        <v>78</v>
      </c>
      <c r="C10" s="57">
        <v>100</v>
      </c>
      <c r="D10" s="57"/>
    </row>
    <row r="11" ht="27.0" customHeight="1" x14ac:dyDescent="0.15" spans="1:4">
      <c r="A11" s="862" t="s">
        <v>142</v>
      </c>
      <c r="B11" s="860"/>
      <c r="C11" s="57">
        <f>SUM(C4:C10)</f>
        <v>1300</v>
      </c>
      <c r="D11" s="57"/>
    </row>
    <row r="12" x14ac:dyDescent="0.15" spans="1:4">
      <c r="A12" s="437"/>
      <c r="B12" s="437"/>
      <c r="C12" s="437"/>
      <c r="D12" s="437"/>
    </row>
  </sheetData>
  <mergeCells count="3">
    <mergeCell ref="A2:D2"/>
    <mergeCell ref="A1:B1"/>
    <mergeCell ref="A11:B11"/>
  </mergeCells>
  <phoneticPr fontId="0" type="noConversion"/>
  <pageMargins left="0.7006068867961253" right="0.7006068867961253" top="0.7519893289551022" bottom="0.7519893289551022" header="0.29926813962891347" footer="0.29926813962891347"/>
  <pageSetup paperSize="9"/>
  <extLst>
    <ext uri="{2D9387EB-5337-4D45-933B-B4D357D02E09}">
      <gutter val="0.0" pos="0"/>
    </ext>
  </extLst>
</worksheet>
</file>

<file path=docProps/app.xml><?xml version="1.0" encoding="utf-8"?>
<Properties xmlns="http://schemas.openxmlformats.org/officeDocument/2006/extended-properties">
  <Template>Normal.eit</Template>
  <TotalTime>4428</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ysgz</dc:creator>
  <cp:lastModifiedBy>ysgz</cp:lastModifiedBy>
  <cp:revision>1</cp:revision>
  <cp:lastPrinted>2023-05-24T01:28:47Z</cp:lastPrinted>
  <dcterms:created xsi:type="dcterms:W3CDTF">2022-04-04T02:43:00Z</dcterms:created>
  <dcterms:modified xsi:type="dcterms:W3CDTF">2023-05-24T03:04:40Z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67AEC6BD38C242B5A4C0F3E6B7ACDF67</vt:lpwstr>
  </property>
  <property fmtid="{D5CDD505-2E9C-101B-9397-08002B2CF9AE}" pid="3" name="KSOProductBuildVer">
    <vt:lpwstr>2052-11.1.0.13703</vt:lpwstr>
  </property>
</Properties>
</file>